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saveExternalLinkValues="0"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319" documentId="13_ncr:1_{C8066B53-A94B-41D9-83E4-B892C1EE78DA}" xr6:coauthVersionLast="47" xr6:coauthVersionMax="47" xr10:uidLastSave="{2DB0405F-DAF7-46E7-BA1A-39D3B3FEFB4E}"/>
  <bookViews>
    <workbookView xWindow="-120" yWindow="-120" windowWidth="29040" windowHeight="15720" tabRatio="894" xr2:uid="{00000000-000D-0000-FFFF-FFFF00000000}"/>
  </bookViews>
  <sheets>
    <sheet name="Contacts" sheetId="3" r:id="rId1"/>
    <sheet name="Contents" sheetId="15" r:id="rId2"/>
    <sheet name="1 - Summary &amp; validation" sheetId="35" r:id="rId3"/>
    <sheet name="Monthly speed limit calc" sheetId="36" r:id="rId4"/>
    <sheet name="2 - TDTI totals" sheetId="29" r:id="rId5"/>
    <sheet name="3 - LTI totals" sheetId="30" r:id="rId6"/>
    <sheet name="4 - by BGI" sheetId="28" r:id="rId7"/>
    <sheet name="5 - by LVR" sheetId="25" r:id="rId8"/>
    <sheet name="6 - Income &amp; debt" sheetId="27" r:id="rId9"/>
    <sheet name="Sign-off" sheetId="6" r:id="rId10"/>
    <sheet name="Change Log" sheetId="32" state="hidden" r:id="rId11"/>
    <sheet name="ALF Admin" sheetId="31" state="hidden" r:id="rId12"/>
    <sheet name="List" sheetId="37" state="hidden" r:id="rId13"/>
  </sheets>
  <externalReferences>
    <externalReference r:id="rId14"/>
    <externalReference r:id="rId15"/>
    <externalReference r:id="rId16"/>
    <externalReference r:id="rId17"/>
  </externalReferences>
  <definedNames>
    <definedName name="_AMO_UniqueIdentifier" hidden="1">"'984a6f85-1aeb-4e61-af7f-938f76aac50c'"</definedName>
    <definedName name="a">#REF!</definedName>
    <definedName name="ad">#REF!</definedName>
    <definedName name="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Managed_Fund_List">'[1]External clients'!$B$50:$B$99</definedName>
    <definedName name="_xlnm.Print_Area" localSheetId="2">'1 - Summary &amp; validation'!$A$1:$M$127</definedName>
    <definedName name="_xlnm.Print_Area" localSheetId="4">'2 - TDTI totals'!$A$1:$R$336</definedName>
    <definedName name="_xlnm.Print_Area" localSheetId="5">'3 - LTI totals'!$A$1:$R$47</definedName>
    <definedName name="_xlnm.Print_Area" localSheetId="6">'4 - by BGI'!$A$1:$R$184</definedName>
    <definedName name="_xlnm.Print_Area" localSheetId="7">'5 - by LVR'!$A$1:$R$139</definedName>
    <definedName name="_xlnm.Print_Area" localSheetId="8">'6 - Income &amp; debt'!$A$1:$N$182</definedName>
    <definedName name="_xlnm.Print_Area" localSheetId="0">Contacts!$A$1:$R$41</definedName>
    <definedName name="_xlnm.Print_Area" localSheetId="1">Contents!$A$1:$N$53</definedName>
    <definedName name="_xlnm.Print_Area" localSheetId="3">'Monthly speed limit calc'!$A$1:$M$28</definedName>
    <definedName name="_xlnm.Print_Area" localSheetId="9">'Sign-off'!$A$1:$K$51</definedName>
    <definedName name="Q">#REF!</definedName>
    <definedName name="Respondent_list">#REF!</definedName>
    <definedName name="s_DTI_Effective">#REF!</definedName>
    <definedName name="s_DTI_Version">#REF!</definedName>
    <definedName name="s_LVRM_Version">#REF!</definedName>
    <definedName name="s_QIS_Version">'[2]hidden sheet'!$G$1</definedName>
    <definedName name="sd">#REF!</definedName>
    <definedName name="securitisation_asset">'[3]7 Securitisation (Qtly)'!$R$70:$R$80</definedName>
    <definedName name="securitisation_structure">'[3]7 Securitisation (Qtly)'!$Q$70:$Q$77</definedName>
    <definedName name="SorL">[4]Sheet1!$B$1:$B$2</definedName>
    <definedName name="test">#REF!</definedName>
    <definedName name="v_QIS_Insurer_Names">'[2]hidden sheet'!$C$1:$C$98</definedName>
    <definedName name="v_QIS_YearEnd_Dates">'[2]hidden sheet'!$B$1:$B$112</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7" i="35" l="1"/>
  <c r="R28" i="35"/>
  <c r="R29" i="35"/>
  <c r="R30" i="35"/>
  <c r="R31" i="35"/>
  <c r="R43" i="35"/>
  <c r="R44" i="35"/>
  <c r="R45" i="35"/>
  <c r="R46" i="35"/>
  <c r="R47" i="35"/>
  <c r="R48" i="35"/>
  <c r="R54" i="35"/>
  <c r="R55" i="35"/>
  <c r="R56" i="35"/>
  <c r="R57" i="35"/>
  <c r="R70" i="35"/>
  <c r="R71" i="35"/>
  <c r="R72" i="35"/>
  <c r="R73" i="35"/>
  <c r="R74" i="35"/>
  <c r="R85" i="35"/>
  <c r="R87" i="35"/>
  <c r="R88" i="35"/>
  <c r="R89" i="35"/>
  <c r="R90" i="35"/>
  <c r="R91" i="35"/>
  <c r="R92" i="35"/>
  <c r="R93" i="35"/>
  <c r="R94" i="35"/>
  <c r="R95" i="35"/>
  <c r="R96" i="35"/>
  <c r="R97" i="35"/>
  <c r="R98" i="35"/>
  <c r="R99" i="35"/>
  <c r="R100" i="35"/>
  <c r="R101" i="35"/>
  <c r="R102" i="35"/>
  <c r="R103" i="35"/>
  <c r="R104" i="35"/>
  <c r="R105" i="35"/>
  <c r="R106" i="35"/>
  <c r="R108" i="35"/>
  <c r="R109" i="35"/>
  <c r="R110" i="35"/>
  <c r="R111" i="35"/>
  <c r="R112" i="35"/>
  <c r="R114" i="35"/>
  <c r="R115" i="35"/>
  <c r="R116" i="35"/>
  <c r="R117" i="35"/>
  <c r="R118" i="35"/>
  <c r="R120" i="35"/>
  <c r="R121" i="35"/>
  <c r="R122" i="35"/>
  <c r="R123" i="35"/>
  <c r="R124" i="35"/>
  <c r="H137" i="25" l="1"/>
  <c r="I33" i="35" s="1"/>
  <c r="J33" i="35" s="1"/>
  <c r="Q33" i="35" s="1"/>
  <c r="R33" i="35" s="1"/>
  <c r="I137" i="25"/>
  <c r="J137" i="25"/>
  <c r="I35" i="35" s="1"/>
  <c r="K137" i="25"/>
  <c r="L137" i="25"/>
  <c r="M137" i="25"/>
  <c r="N137" i="25"/>
  <c r="O137" i="25"/>
  <c r="P137" i="25"/>
  <c r="G137" i="25"/>
  <c r="I32" i="35" s="1"/>
  <c r="I34" i="35"/>
  <c r="J34" i="35" s="1"/>
  <c r="Q34" i="35" s="1"/>
  <c r="R34" i="35" s="1"/>
  <c r="I37" i="35"/>
  <c r="J37" i="35" s="1"/>
  <c r="Q37" i="35" s="1"/>
  <c r="R37" i="35" s="1"/>
  <c r="H101" i="25"/>
  <c r="I17" i="35" s="1"/>
  <c r="I101" i="25"/>
  <c r="J101" i="25"/>
  <c r="K101" i="25"/>
  <c r="I20" i="35" s="1"/>
  <c r="J20" i="35" s="1"/>
  <c r="Q20" i="35" s="1"/>
  <c r="R20" i="35" s="1"/>
  <c r="L101" i="25"/>
  <c r="I21" i="35" s="1"/>
  <c r="M101" i="25"/>
  <c r="N101" i="25"/>
  <c r="O101" i="25"/>
  <c r="P101" i="25"/>
  <c r="G101" i="25"/>
  <c r="H83" i="25"/>
  <c r="I83" i="25"/>
  <c r="J83" i="25"/>
  <c r="K83" i="25"/>
  <c r="L83" i="25"/>
  <c r="L118" i="25" s="1"/>
  <c r="M83" i="25"/>
  <c r="M118" i="25" s="1"/>
  <c r="N83" i="25"/>
  <c r="O83" i="25"/>
  <c r="P83" i="25"/>
  <c r="P118" i="25" s="1"/>
  <c r="G83" i="25"/>
  <c r="G118" i="25" s="1"/>
  <c r="H65" i="25"/>
  <c r="I65" i="25"/>
  <c r="I117" i="25" s="1"/>
  <c r="J65" i="25"/>
  <c r="K65" i="25"/>
  <c r="K117" i="25" s="1"/>
  <c r="L65" i="25"/>
  <c r="L117" i="25" s="1"/>
  <c r="M65" i="25"/>
  <c r="M117" i="25" s="1"/>
  <c r="N65" i="25"/>
  <c r="O65" i="25"/>
  <c r="P65" i="25"/>
  <c r="P117" i="25" s="1"/>
  <c r="G65" i="25"/>
  <c r="H47" i="25"/>
  <c r="H109" i="25" s="1"/>
  <c r="I47" i="25"/>
  <c r="I109" i="25" s="1"/>
  <c r="J47" i="25"/>
  <c r="K47" i="25"/>
  <c r="L47" i="25"/>
  <c r="M47" i="25"/>
  <c r="M109" i="25" s="1"/>
  <c r="N47" i="25"/>
  <c r="O47" i="25"/>
  <c r="P47" i="25"/>
  <c r="G47" i="25"/>
  <c r="G109" i="25" s="1"/>
  <c r="H29" i="25"/>
  <c r="I29" i="25"/>
  <c r="I108" i="25" s="1"/>
  <c r="J29" i="25"/>
  <c r="J108" i="25" s="1"/>
  <c r="K29" i="25"/>
  <c r="K108" i="25" s="1"/>
  <c r="L29" i="25"/>
  <c r="M29" i="25"/>
  <c r="N29" i="25"/>
  <c r="O29" i="25"/>
  <c r="P29" i="25"/>
  <c r="G29" i="25"/>
  <c r="G108" i="25" s="1"/>
  <c r="B6" i="31"/>
  <c r="G235" i="29"/>
  <c r="G237" i="29"/>
  <c r="G239" i="29"/>
  <c r="G241" i="29"/>
  <c r="G243" i="29"/>
  <c r="G245" i="29"/>
  <c r="G247" i="29"/>
  <c r="G249" i="29"/>
  <c r="G234" i="29"/>
  <c r="G236" i="29"/>
  <c r="G238" i="29"/>
  <c r="G240" i="29"/>
  <c r="G242" i="29"/>
  <c r="G244" i="29"/>
  <c r="G246" i="29"/>
  <c r="G248" i="29"/>
  <c r="O333" i="29"/>
  <c r="O312" i="29"/>
  <c r="H13" i="36"/>
  <c r="N333" i="29"/>
  <c r="N312" i="29"/>
  <c r="H14" i="36"/>
  <c r="M333" i="29"/>
  <c r="M312" i="29"/>
  <c r="H15" i="36"/>
  <c r="L333" i="29"/>
  <c r="L312" i="29"/>
  <c r="H16" i="36"/>
  <c r="H17" i="36"/>
  <c r="H18" i="36"/>
  <c r="H19" i="36"/>
  <c r="H20" i="36"/>
  <c r="H21" i="36"/>
  <c r="H22" i="36"/>
  <c r="H23" i="36"/>
  <c r="G27" i="36"/>
  <c r="O270" i="29"/>
  <c r="O291" i="29"/>
  <c r="K13" i="36"/>
  <c r="N270" i="29"/>
  <c r="N291" i="29"/>
  <c r="K14" i="36"/>
  <c r="M270" i="29"/>
  <c r="M291" i="29"/>
  <c r="K15" i="36"/>
  <c r="L270" i="29"/>
  <c r="L291" i="29"/>
  <c r="K16" i="36"/>
  <c r="K270" i="29"/>
  <c r="K291" i="29"/>
  <c r="K17" i="36"/>
  <c r="K18" i="36"/>
  <c r="K19" i="36"/>
  <c r="K20" i="36"/>
  <c r="K21" i="36"/>
  <c r="K22" i="36"/>
  <c r="K23" i="36"/>
  <c r="J27" i="36"/>
  <c r="J22" i="36"/>
  <c r="G22" i="36"/>
  <c r="N269" i="29"/>
  <c r="N290" i="29"/>
  <c r="J14" i="36"/>
  <c r="M269" i="29"/>
  <c r="M290" i="29"/>
  <c r="J15" i="36"/>
  <c r="L269" i="29"/>
  <c r="L290" i="29"/>
  <c r="J16" i="36"/>
  <c r="K269" i="29"/>
  <c r="K290" i="29"/>
  <c r="J17" i="36"/>
  <c r="L332" i="29"/>
  <c r="L311" i="29"/>
  <c r="G16" i="36"/>
  <c r="M332" i="29"/>
  <c r="M311" i="29"/>
  <c r="G15" i="36"/>
  <c r="N332" i="29"/>
  <c r="N311" i="29"/>
  <c r="G14" i="36"/>
  <c r="G20" i="36"/>
  <c r="O269" i="29"/>
  <c r="O290" i="29"/>
  <c r="J13" i="36"/>
  <c r="J18" i="36"/>
  <c r="J19" i="36"/>
  <c r="J20" i="36"/>
  <c r="J21" i="36"/>
  <c r="O332" i="29"/>
  <c r="O311" i="29"/>
  <c r="G13" i="36"/>
  <c r="G17" i="36"/>
  <c r="G18" i="36"/>
  <c r="G19" i="36"/>
  <c r="G21" i="36"/>
  <c r="G6" i="36"/>
  <c r="G7" i="35"/>
  <c r="G23" i="30"/>
  <c r="J23" i="36"/>
  <c r="G23" i="36"/>
  <c r="O113" i="27"/>
  <c r="O130" i="27"/>
  <c r="L79" i="27"/>
  <c r="K79" i="27"/>
  <c r="J79" i="27"/>
  <c r="I79" i="27"/>
  <c r="H79" i="27"/>
  <c r="G79" i="27"/>
  <c r="L62" i="27"/>
  <c r="K62" i="27"/>
  <c r="J62" i="27"/>
  <c r="I62" i="27"/>
  <c r="H62" i="27"/>
  <c r="G62" i="27"/>
  <c r="L45" i="27"/>
  <c r="K45" i="27"/>
  <c r="J45" i="27"/>
  <c r="I45" i="27"/>
  <c r="H45" i="27"/>
  <c r="G45" i="27"/>
  <c r="L28" i="27"/>
  <c r="K28" i="27"/>
  <c r="J28" i="27"/>
  <c r="I28" i="27"/>
  <c r="H28" i="27"/>
  <c r="G28" i="27"/>
  <c r="I95" i="27"/>
  <c r="I94" i="27"/>
  <c r="I93" i="27"/>
  <c r="I92" i="27"/>
  <c r="I91" i="27"/>
  <c r="I90" i="27"/>
  <c r="I89" i="27"/>
  <c r="I88" i="27"/>
  <c r="I87" i="27"/>
  <c r="I86" i="27"/>
  <c r="M69" i="27"/>
  <c r="M73" i="27"/>
  <c r="M76" i="27"/>
  <c r="M52" i="27"/>
  <c r="M59" i="27"/>
  <c r="M36" i="27"/>
  <c r="M35" i="27"/>
  <c r="M40" i="27"/>
  <c r="M43" i="27"/>
  <c r="M18" i="27"/>
  <c r="M21" i="27"/>
  <c r="M24" i="27"/>
  <c r="M27" i="27"/>
  <c r="I96" i="27"/>
  <c r="K234" i="29"/>
  <c r="P247" i="29"/>
  <c r="I239" i="29"/>
  <c r="J234" i="29"/>
  <c r="M234" i="29"/>
  <c r="I238" i="29"/>
  <c r="I241" i="29"/>
  <c r="L234" i="29"/>
  <c r="I247" i="29"/>
  <c r="M245" i="29"/>
  <c r="L239" i="29"/>
  <c r="G332" i="29"/>
  <c r="P236" i="29"/>
  <c r="K247" i="29"/>
  <c r="J246" i="29"/>
  <c r="M242" i="29"/>
  <c r="K238" i="29"/>
  <c r="J237" i="29"/>
  <c r="P244" i="29"/>
  <c r="H311" i="29"/>
  <c r="P312" i="29"/>
  <c r="G312" i="29"/>
  <c r="G311" i="29"/>
  <c r="J312" i="29"/>
  <c r="H239" i="29"/>
  <c r="P311" i="29"/>
  <c r="K311" i="29"/>
  <c r="J311" i="29"/>
  <c r="K237" i="29"/>
  <c r="K312" i="29"/>
  <c r="I312" i="29"/>
  <c r="H312" i="29"/>
  <c r="I311" i="29"/>
  <c r="P235" i="29"/>
  <c r="H235" i="29"/>
  <c r="N247" i="29"/>
  <c r="J247" i="29"/>
  <c r="I291" i="29"/>
  <c r="H247" i="29"/>
  <c r="P246" i="29"/>
  <c r="N246" i="29"/>
  <c r="M246" i="29"/>
  <c r="K246" i="29"/>
  <c r="I246" i="29"/>
  <c r="H246" i="29"/>
  <c r="O245" i="29"/>
  <c r="P243" i="29"/>
  <c r="L243" i="29"/>
  <c r="K243" i="29"/>
  <c r="H243" i="29"/>
  <c r="P242" i="29"/>
  <c r="O242" i="29"/>
  <c r="N242" i="29"/>
  <c r="L242" i="29"/>
  <c r="K242" i="29"/>
  <c r="J242" i="29"/>
  <c r="I242" i="29"/>
  <c r="G290" i="29"/>
  <c r="O241" i="29"/>
  <c r="K241" i="29"/>
  <c r="H241" i="29"/>
  <c r="H291" i="29"/>
  <c r="P240" i="29"/>
  <c r="O240" i="29"/>
  <c r="M240" i="29"/>
  <c r="L240" i="29"/>
  <c r="K240" i="29"/>
  <c r="J240" i="29"/>
  <c r="I240" i="29"/>
  <c r="H290" i="29"/>
  <c r="H240" i="29"/>
  <c r="P239" i="29"/>
  <c r="P291" i="29"/>
  <c r="J239" i="29"/>
  <c r="N238" i="29"/>
  <c r="M238" i="29"/>
  <c r="L238" i="29"/>
  <c r="J238" i="29"/>
  <c r="H238" i="29"/>
  <c r="M237" i="29"/>
  <c r="J291" i="29"/>
  <c r="H237" i="29"/>
  <c r="G291" i="29"/>
  <c r="P290" i="29"/>
  <c r="O236" i="29"/>
  <c r="M236" i="29"/>
  <c r="L236" i="29"/>
  <c r="J290" i="29"/>
  <c r="I236" i="29"/>
  <c r="I290" i="29"/>
  <c r="N234" i="29"/>
  <c r="H234" i="29"/>
  <c r="I245" i="29"/>
  <c r="H245" i="29"/>
  <c r="J244" i="29"/>
  <c r="I244" i="29"/>
  <c r="J243" i="29"/>
  <c r="M241" i="29"/>
  <c r="L241" i="29"/>
  <c r="J235" i="29"/>
  <c r="J245" i="29"/>
  <c r="K244" i="29"/>
  <c r="N241" i="29"/>
  <c r="L235" i="29"/>
  <c r="L247" i="29"/>
  <c r="M247" i="29"/>
  <c r="H244" i="29"/>
  <c r="M239" i="29"/>
  <c r="I235" i="29"/>
  <c r="N245" i="29"/>
  <c r="O244" i="29"/>
  <c r="J241" i="29"/>
  <c r="N237" i="29"/>
  <c r="N244" i="29"/>
  <c r="O235" i="29"/>
  <c r="L245" i="29"/>
  <c r="M244" i="29"/>
  <c r="N243" i="29"/>
  <c r="L237" i="29"/>
  <c r="N235" i="29"/>
  <c r="K245" i="29"/>
  <c r="L244" i="29"/>
  <c r="M243" i="29"/>
  <c r="M235" i="29"/>
  <c r="O247" i="29"/>
  <c r="O246" i="29"/>
  <c r="L246" i="29"/>
  <c r="P245" i="29"/>
  <c r="O243" i="29"/>
  <c r="I243" i="29"/>
  <c r="H242" i="29"/>
  <c r="P241" i="29"/>
  <c r="N240" i="29"/>
  <c r="O239" i="29"/>
  <c r="N239" i="29"/>
  <c r="K239" i="29"/>
  <c r="H333" i="29"/>
  <c r="P238" i="29"/>
  <c r="P332" i="29"/>
  <c r="O238" i="29"/>
  <c r="K332" i="29"/>
  <c r="J332" i="29"/>
  <c r="P333" i="29"/>
  <c r="P237" i="29"/>
  <c r="O237" i="29"/>
  <c r="K333" i="29"/>
  <c r="G333" i="29"/>
  <c r="N236" i="29"/>
  <c r="K236" i="29"/>
  <c r="J236" i="29"/>
  <c r="I332" i="29"/>
  <c r="H332" i="29"/>
  <c r="H236" i="29"/>
  <c r="K235" i="29"/>
  <c r="J333" i="29"/>
  <c r="I333" i="29"/>
  <c r="P234" i="29"/>
  <c r="I234" i="29"/>
  <c r="G270" i="29"/>
  <c r="I270" i="29"/>
  <c r="J270" i="29"/>
  <c r="I237" i="29"/>
  <c r="P270" i="29"/>
  <c r="H270" i="29"/>
  <c r="G269" i="29"/>
  <c r="J269" i="29"/>
  <c r="P269" i="29"/>
  <c r="H269" i="29"/>
  <c r="O234" i="29"/>
  <c r="I269" i="29"/>
  <c r="O248" i="29"/>
  <c r="O249" i="29"/>
  <c r="J248" i="29"/>
  <c r="M248" i="29"/>
  <c r="K249" i="29"/>
  <c r="L248" i="29"/>
  <c r="K248" i="29"/>
  <c r="H249" i="29"/>
  <c r="I248" i="29"/>
  <c r="L249" i="29"/>
  <c r="N248" i="29"/>
  <c r="J249" i="29"/>
  <c r="H248" i="29"/>
  <c r="M249" i="29"/>
  <c r="P249" i="29"/>
  <c r="N249" i="29"/>
  <c r="I249" i="29"/>
  <c r="P248" i="29"/>
  <c r="H210" i="29"/>
  <c r="I210" i="29"/>
  <c r="J210" i="29"/>
  <c r="K210" i="29"/>
  <c r="L210" i="29"/>
  <c r="M210" i="29"/>
  <c r="N210" i="29"/>
  <c r="O210" i="29"/>
  <c r="P210" i="29"/>
  <c r="H211" i="29"/>
  <c r="I211" i="29"/>
  <c r="J211" i="29"/>
  <c r="K211" i="29"/>
  <c r="L211" i="29"/>
  <c r="M211" i="29"/>
  <c r="N211" i="29"/>
  <c r="O211" i="29"/>
  <c r="P211" i="29"/>
  <c r="G211" i="29"/>
  <c r="G210" i="29"/>
  <c r="H189" i="29"/>
  <c r="I189" i="29"/>
  <c r="J189" i="29"/>
  <c r="K189" i="29"/>
  <c r="L189" i="29"/>
  <c r="M189" i="29"/>
  <c r="N189" i="29"/>
  <c r="O189" i="29"/>
  <c r="P189" i="29"/>
  <c r="H190" i="29"/>
  <c r="I190" i="29"/>
  <c r="J190" i="29"/>
  <c r="K190" i="29"/>
  <c r="L190" i="29"/>
  <c r="M190" i="29"/>
  <c r="N190" i="29"/>
  <c r="O190" i="29"/>
  <c r="P190" i="29"/>
  <c r="G190" i="29"/>
  <c r="G189" i="29"/>
  <c r="H168" i="29"/>
  <c r="I168" i="29"/>
  <c r="J168" i="29"/>
  <c r="K168" i="29"/>
  <c r="L168" i="29"/>
  <c r="M168" i="29"/>
  <c r="N168" i="29"/>
  <c r="O168" i="29"/>
  <c r="P168" i="29"/>
  <c r="H169" i="29"/>
  <c r="I169" i="29"/>
  <c r="J169" i="29"/>
  <c r="K169" i="29"/>
  <c r="L169" i="29"/>
  <c r="M169" i="29"/>
  <c r="N169" i="29"/>
  <c r="O169" i="29"/>
  <c r="P169" i="29"/>
  <c r="G169" i="29"/>
  <c r="G168" i="29"/>
  <c r="H147" i="29"/>
  <c r="I147" i="29"/>
  <c r="J147" i="29"/>
  <c r="K147" i="29"/>
  <c r="L147" i="29"/>
  <c r="M147" i="29"/>
  <c r="N147" i="29"/>
  <c r="O147" i="29"/>
  <c r="P147" i="29"/>
  <c r="H148" i="29"/>
  <c r="I148" i="29"/>
  <c r="J148" i="29"/>
  <c r="K148" i="29"/>
  <c r="L148" i="29"/>
  <c r="M148" i="29"/>
  <c r="N148" i="29"/>
  <c r="O148" i="29"/>
  <c r="P148" i="29"/>
  <c r="G148" i="29"/>
  <c r="G147" i="29"/>
  <c r="H111" i="29"/>
  <c r="I111" i="29"/>
  <c r="J111" i="29"/>
  <c r="K111" i="29"/>
  <c r="L111" i="29"/>
  <c r="M111" i="29"/>
  <c r="N111" i="29"/>
  <c r="O111" i="29"/>
  <c r="P111" i="29"/>
  <c r="H112" i="29"/>
  <c r="I112" i="29"/>
  <c r="J112" i="29"/>
  <c r="K112" i="29"/>
  <c r="L112" i="29"/>
  <c r="M112" i="29"/>
  <c r="N112" i="29"/>
  <c r="O112" i="29"/>
  <c r="P112" i="29"/>
  <c r="G112" i="29"/>
  <c r="G111" i="29"/>
  <c r="H90" i="29"/>
  <c r="I90" i="29"/>
  <c r="J90" i="29"/>
  <c r="K90" i="29"/>
  <c r="L90" i="29"/>
  <c r="M90" i="29"/>
  <c r="N90" i="29"/>
  <c r="O90" i="29"/>
  <c r="P90" i="29"/>
  <c r="H91" i="29"/>
  <c r="I91" i="29"/>
  <c r="J91" i="29"/>
  <c r="K91" i="29"/>
  <c r="L91" i="29"/>
  <c r="M91" i="29"/>
  <c r="N91" i="29"/>
  <c r="O91" i="29"/>
  <c r="P91" i="29"/>
  <c r="G91" i="29"/>
  <c r="G90" i="29"/>
  <c r="H69" i="29"/>
  <c r="I69" i="29"/>
  <c r="J69" i="29"/>
  <c r="K69" i="29"/>
  <c r="L69" i="29"/>
  <c r="M69" i="29"/>
  <c r="N69" i="29"/>
  <c r="O69" i="29"/>
  <c r="P69" i="29"/>
  <c r="H70" i="29"/>
  <c r="I70" i="29"/>
  <c r="J70" i="29"/>
  <c r="K70" i="29"/>
  <c r="L70" i="29"/>
  <c r="M70" i="29"/>
  <c r="N70" i="29"/>
  <c r="O70" i="29"/>
  <c r="P70" i="29"/>
  <c r="G70" i="29"/>
  <c r="G69" i="29"/>
  <c r="N48" i="29"/>
  <c r="M49" i="29"/>
  <c r="M48" i="29"/>
  <c r="L49" i="29"/>
  <c r="L48" i="29"/>
  <c r="K49" i="29"/>
  <c r="K48" i="29"/>
  <c r="O48" i="29"/>
  <c r="P48" i="29"/>
  <c r="N49" i="29"/>
  <c r="O49" i="29"/>
  <c r="P49" i="29"/>
  <c r="J49" i="29"/>
  <c r="J48" i="29"/>
  <c r="I49" i="29"/>
  <c r="I48" i="29"/>
  <c r="H49" i="29"/>
  <c r="H48" i="29"/>
  <c r="G49" i="29"/>
  <c r="G48" i="29"/>
  <c r="N127" i="29"/>
  <c r="N126" i="29"/>
  <c r="G127" i="29"/>
  <c r="G126" i="29"/>
  <c r="P127" i="29"/>
  <c r="O127" i="29"/>
  <c r="M127" i="29"/>
  <c r="L127" i="29"/>
  <c r="K127" i="29"/>
  <c r="J127" i="29"/>
  <c r="I127" i="29"/>
  <c r="H127" i="29"/>
  <c r="P126" i="29"/>
  <c r="O126" i="29"/>
  <c r="M126" i="29"/>
  <c r="L126" i="29"/>
  <c r="K126" i="29"/>
  <c r="J126" i="29"/>
  <c r="I126" i="29"/>
  <c r="H126" i="29"/>
  <c r="L28" i="29"/>
  <c r="L27" i="29"/>
  <c r="P28" i="29"/>
  <c r="P27" i="29"/>
  <c r="I27" i="29"/>
  <c r="J27" i="29"/>
  <c r="K27" i="29"/>
  <c r="M27" i="29"/>
  <c r="N27" i="29"/>
  <c r="O27" i="29"/>
  <c r="I28" i="29"/>
  <c r="J28" i="29"/>
  <c r="K28" i="29"/>
  <c r="M28" i="29"/>
  <c r="N28" i="29"/>
  <c r="O28" i="29"/>
  <c r="H28" i="29"/>
  <c r="H27" i="29"/>
  <c r="G28" i="29"/>
  <c r="G27" i="29"/>
  <c r="G19" i="35"/>
  <c r="G16" i="35"/>
  <c r="G49" i="35"/>
  <c r="G18" i="35"/>
  <c r="G51" i="35"/>
  <c r="G20" i="35"/>
  <c r="G25" i="35"/>
  <c r="G17" i="35"/>
  <c r="G24" i="35"/>
  <c r="G101" i="35"/>
  <c r="G23" i="35"/>
  <c r="G22" i="35"/>
  <c r="G50" i="35"/>
  <c r="G53" i="35" s="1"/>
  <c r="G52" i="35"/>
  <c r="J52" i="35" s="1"/>
  <c r="Q52" i="35" s="1"/>
  <c r="R52" i="35" s="1"/>
  <c r="G21" i="35"/>
  <c r="G227" i="29"/>
  <c r="K226" i="29"/>
  <c r="L227" i="29"/>
  <c r="J227" i="29"/>
  <c r="J226" i="29"/>
  <c r="O227" i="29"/>
  <c r="M226" i="29"/>
  <c r="I226" i="29"/>
  <c r="I227" i="29"/>
  <c r="K227" i="29"/>
  <c r="P227" i="29"/>
  <c r="H227" i="29"/>
  <c r="P226" i="29"/>
  <c r="H226" i="29"/>
  <c r="N227" i="29"/>
  <c r="N226" i="29"/>
  <c r="M227" i="29"/>
  <c r="O226" i="29"/>
  <c r="L226" i="29"/>
  <c r="G226" i="29"/>
  <c r="B8" i="31"/>
  <c r="C6" i="31"/>
  <c r="M163" i="27"/>
  <c r="M162" i="27"/>
  <c r="M161" i="27"/>
  <c r="M160" i="27"/>
  <c r="M159" i="27"/>
  <c r="M158" i="27"/>
  <c r="M157" i="27"/>
  <c r="M156" i="27"/>
  <c r="M155" i="27"/>
  <c r="M154" i="27"/>
  <c r="L164" i="27"/>
  <c r="K164" i="27"/>
  <c r="J164" i="27"/>
  <c r="I164" i="27"/>
  <c r="H164" i="27"/>
  <c r="G164" i="27"/>
  <c r="O164" i="27"/>
  <c r="O147" i="27"/>
  <c r="M138" i="27"/>
  <c r="M137" i="27"/>
  <c r="M139" i="27"/>
  <c r="M140" i="27"/>
  <c r="M141" i="27"/>
  <c r="M142" i="27"/>
  <c r="M143" i="27"/>
  <c r="M144" i="27"/>
  <c r="M145" i="27"/>
  <c r="M146" i="27"/>
  <c r="L147" i="27"/>
  <c r="K147" i="27"/>
  <c r="J147" i="27"/>
  <c r="I147" i="27"/>
  <c r="H147" i="27"/>
  <c r="G147" i="27"/>
  <c r="G130" i="27"/>
  <c r="H130" i="27"/>
  <c r="I130" i="27"/>
  <c r="J130" i="27"/>
  <c r="K130" i="27"/>
  <c r="L130" i="27"/>
  <c r="M129" i="27"/>
  <c r="M128" i="27"/>
  <c r="M127" i="27"/>
  <c r="M126" i="27"/>
  <c r="M125" i="27"/>
  <c r="M124" i="27"/>
  <c r="M123" i="27"/>
  <c r="M122" i="27"/>
  <c r="M130" i="27"/>
  <c r="M121" i="27"/>
  <c r="M120" i="27"/>
  <c r="M103" i="27"/>
  <c r="M104" i="27"/>
  <c r="M105" i="27"/>
  <c r="M106" i="27"/>
  <c r="M107" i="27"/>
  <c r="M108" i="27"/>
  <c r="M109" i="27"/>
  <c r="M110" i="27"/>
  <c r="M111" i="27"/>
  <c r="M112" i="27"/>
  <c r="L113" i="27"/>
  <c r="K113" i="27"/>
  <c r="J113" i="27"/>
  <c r="I113" i="27"/>
  <c r="H113" i="27"/>
  <c r="G113" i="27"/>
  <c r="M78" i="27"/>
  <c r="M77" i="27"/>
  <c r="M75" i="27"/>
  <c r="M74" i="27"/>
  <c r="M72" i="27"/>
  <c r="M71" i="27"/>
  <c r="M70" i="27"/>
  <c r="M53" i="27"/>
  <c r="M54" i="27"/>
  <c r="M55" i="27"/>
  <c r="M56" i="27"/>
  <c r="M57" i="27"/>
  <c r="M58" i="27"/>
  <c r="M60" i="27"/>
  <c r="M61" i="27"/>
  <c r="M44" i="27"/>
  <c r="M42" i="27"/>
  <c r="M41" i="27"/>
  <c r="M39" i="27"/>
  <c r="M38" i="27"/>
  <c r="M37" i="27"/>
  <c r="M19" i="27"/>
  <c r="M20" i="27"/>
  <c r="M22" i="27"/>
  <c r="M23" i="27"/>
  <c r="M25" i="27"/>
  <c r="M26" i="27"/>
  <c r="O118" i="25"/>
  <c r="N118" i="25"/>
  <c r="N119" i="25" s="1"/>
  <c r="H117" i="25"/>
  <c r="P109" i="25"/>
  <c r="O109" i="25"/>
  <c r="P108" i="25"/>
  <c r="O108" i="25"/>
  <c r="H108" i="25"/>
  <c r="P137" i="28"/>
  <c r="O137" i="28"/>
  <c r="N137" i="28"/>
  <c r="M137" i="28"/>
  <c r="L137" i="28"/>
  <c r="K137" i="28"/>
  <c r="J137" i="28"/>
  <c r="I137" i="28"/>
  <c r="H137" i="28"/>
  <c r="G137" i="28"/>
  <c r="P83" i="28"/>
  <c r="O83" i="28"/>
  <c r="N83" i="28"/>
  <c r="M83" i="28"/>
  <c r="L83" i="28"/>
  <c r="K83" i="28"/>
  <c r="J83" i="28"/>
  <c r="I83" i="28"/>
  <c r="H83" i="28"/>
  <c r="G83" i="28"/>
  <c r="P65" i="28"/>
  <c r="O65" i="28"/>
  <c r="N65" i="28"/>
  <c r="M65" i="28"/>
  <c r="L65" i="28"/>
  <c r="K65" i="28"/>
  <c r="J65" i="28"/>
  <c r="I65" i="28"/>
  <c r="H65" i="28"/>
  <c r="G65" i="28"/>
  <c r="P47" i="28"/>
  <c r="O47" i="28"/>
  <c r="N47" i="28"/>
  <c r="M47" i="28"/>
  <c r="L47" i="28"/>
  <c r="K47" i="28"/>
  <c r="J47" i="28"/>
  <c r="I47" i="28"/>
  <c r="H47" i="28"/>
  <c r="G47" i="28"/>
  <c r="P29" i="28"/>
  <c r="O29" i="28"/>
  <c r="N29" i="28"/>
  <c r="M29" i="28"/>
  <c r="L29" i="28"/>
  <c r="K29" i="28"/>
  <c r="J29" i="28"/>
  <c r="I29" i="28"/>
  <c r="H29" i="28"/>
  <c r="G29" i="28"/>
  <c r="P34" i="30"/>
  <c r="O34" i="30"/>
  <c r="N34" i="30"/>
  <c r="M34" i="30"/>
  <c r="L34" i="30"/>
  <c r="K34" i="30"/>
  <c r="J34" i="30"/>
  <c r="I34" i="30"/>
  <c r="H34" i="30"/>
  <c r="G34" i="30"/>
  <c r="P23" i="30"/>
  <c r="O23" i="30"/>
  <c r="N23" i="30"/>
  <c r="M23" i="30"/>
  <c r="L23" i="30"/>
  <c r="K23" i="30"/>
  <c r="J23" i="30"/>
  <c r="I23" i="30"/>
  <c r="H23" i="30"/>
  <c r="M62" i="27"/>
  <c r="M28" i="27"/>
  <c r="M45" i="27"/>
  <c r="M79" i="27"/>
  <c r="M164" i="27"/>
  <c r="M147" i="27"/>
  <c r="M113" i="27"/>
  <c r="H84" i="35"/>
  <c r="H83" i="35"/>
  <c r="H82" i="35"/>
  <c r="H81" i="35"/>
  <c r="I81" i="35" s="1"/>
  <c r="Q81" i="35" s="1"/>
  <c r="R81" i="35" s="1"/>
  <c r="H80" i="35"/>
  <c r="H79" i="35"/>
  <c r="I79" i="35" s="1"/>
  <c r="Q79" i="35" s="1"/>
  <c r="R79" i="35" s="1"/>
  <c r="H78" i="35"/>
  <c r="H77" i="35"/>
  <c r="I77" i="35" s="1"/>
  <c r="Q77" i="35" s="1"/>
  <c r="R77" i="35" s="1"/>
  <c r="H76" i="35"/>
  <c r="I76" i="35" s="1"/>
  <c r="Q76" i="35" s="1"/>
  <c r="R76" i="35" s="1"/>
  <c r="H75" i="35"/>
  <c r="H86" i="35" s="1"/>
  <c r="H68" i="35"/>
  <c r="H67" i="35"/>
  <c r="H66" i="35"/>
  <c r="H65" i="35"/>
  <c r="H64" i="35"/>
  <c r="H63" i="35"/>
  <c r="H62" i="35"/>
  <c r="I62" i="35" s="1"/>
  <c r="Q62" i="35" s="1"/>
  <c r="R62" i="35" s="1"/>
  <c r="H61" i="35"/>
  <c r="H60" i="35"/>
  <c r="H59" i="35"/>
  <c r="H58" i="35"/>
  <c r="H69" i="35"/>
  <c r="G90" i="25"/>
  <c r="G91" i="25"/>
  <c r="H91" i="25"/>
  <c r="I91" i="25"/>
  <c r="J91" i="25"/>
  <c r="K91" i="25"/>
  <c r="L91" i="25"/>
  <c r="M91" i="25"/>
  <c r="N91" i="25"/>
  <c r="O91" i="25"/>
  <c r="P91" i="25"/>
  <c r="G92" i="25"/>
  <c r="H92" i="25"/>
  <c r="I92" i="25"/>
  <c r="J92" i="25"/>
  <c r="K92" i="25"/>
  <c r="L92" i="25"/>
  <c r="M92" i="25"/>
  <c r="N92" i="25"/>
  <c r="O92" i="25"/>
  <c r="P92" i="25"/>
  <c r="G93" i="25"/>
  <c r="H93" i="25"/>
  <c r="I93" i="25"/>
  <c r="J93" i="25"/>
  <c r="K93" i="25"/>
  <c r="L93" i="25"/>
  <c r="M93" i="25"/>
  <c r="N93" i="25"/>
  <c r="O93" i="25"/>
  <c r="P93" i="25"/>
  <c r="G94" i="25"/>
  <c r="H94" i="25"/>
  <c r="I94" i="25"/>
  <c r="J94" i="25"/>
  <c r="K94" i="25"/>
  <c r="L94" i="25"/>
  <c r="M94" i="25"/>
  <c r="N94" i="25"/>
  <c r="O94" i="25"/>
  <c r="P94" i="25"/>
  <c r="G95" i="25"/>
  <c r="H95" i="25"/>
  <c r="I95" i="25"/>
  <c r="J95" i="25"/>
  <c r="K95" i="25"/>
  <c r="L95" i="25"/>
  <c r="M95" i="25"/>
  <c r="N95" i="25"/>
  <c r="O95" i="25"/>
  <c r="P95" i="25"/>
  <c r="G96" i="25"/>
  <c r="H96" i="25"/>
  <c r="I96" i="25"/>
  <c r="J96" i="25"/>
  <c r="K96" i="25"/>
  <c r="L96" i="25"/>
  <c r="M96" i="25"/>
  <c r="N96" i="25"/>
  <c r="O96" i="25"/>
  <c r="P96" i="25"/>
  <c r="G97" i="25"/>
  <c r="H97" i="25"/>
  <c r="I97" i="25"/>
  <c r="J97" i="25"/>
  <c r="K97" i="25"/>
  <c r="L97" i="25"/>
  <c r="M97" i="25"/>
  <c r="N97" i="25"/>
  <c r="O97" i="25"/>
  <c r="P97" i="25"/>
  <c r="G98" i="25"/>
  <c r="H98" i="25"/>
  <c r="I98" i="25"/>
  <c r="J98" i="25"/>
  <c r="K98" i="25"/>
  <c r="L98" i="25"/>
  <c r="M98" i="25"/>
  <c r="N98" i="25"/>
  <c r="O98" i="25"/>
  <c r="P98" i="25"/>
  <c r="G99" i="25"/>
  <c r="H99" i="25"/>
  <c r="I99" i="25"/>
  <c r="J99" i="25"/>
  <c r="K99" i="25"/>
  <c r="L99" i="25"/>
  <c r="M99" i="25"/>
  <c r="N99" i="25"/>
  <c r="O99" i="25"/>
  <c r="P99" i="25"/>
  <c r="I19" i="35"/>
  <c r="I22" i="35"/>
  <c r="I23" i="35"/>
  <c r="J23" i="35" s="1"/>
  <c r="Q23" i="35" s="1"/>
  <c r="R23" i="35" s="1"/>
  <c r="I24" i="35"/>
  <c r="H90" i="25"/>
  <c r="I90" i="25"/>
  <c r="J90" i="25"/>
  <c r="K90" i="25"/>
  <c r="L90" i="25"/>
  <c r="M90" i="25"/>
  <c r="N90" i="25"/>
  <c r="O90" i="25"/>
  <c r="P90" i="25"/>
  <c r="G90" i="28"/>
  <c r="G91" i="28"/>
  <c r="H91" i="28"/>
  <c r="I91" i="28"/>
  <c r="J91" i="28"/>
  <c r="K91" i="28"/>
  <c r="L91" i="28"/>
  <c r="M91" i="28"/>
  <c r="N91" i="28"/>
  <c r="O91" i="28"/>
  <c r="P91" i="28"/>
  <c r="G92" i="28"/>
  <c r="H92" i="28"/>
  <c r="I92" i="28"/>
  <c r="J92" i="28"/>
  <c r="K92" i="28"/>
  <c r="L92" i="28"/>
  <c r="M92" i="28"/>
  <c r="N92" i="28"/>
  <c r="O92" i="28"/>
  <c r="P92" i="28"/>
  <c r="G93" i="28"/>
  <c r="H93" i="28"/>
  <c r="I93" i="28"/>
  <c r="J93" i="28"/>
  <c r="K93" i="28"/>
  <c r="L93" i="28"/>
  <c r="M93" i="28"/>
  <c r="N93" i="28"/>
  <c r="O93" i="28"/>
  <c r="P93" i="28"/>
  <c r="G94" i="28"/>
  <c r="H94" i="28"/>
  <c r="I94" i="28"/>
  <c r="J94" i="28"/>
  <c r="K94" i="28"/>
  <c r="L94" i="28"/>
  <c r="M94" i="28"/>
  <c r="N94" i="28"/>
  <c r="O94" i="28"/>
  <c r="P94" i="28"/>
  <c r="G95" i="28"/>
  <c r="H95" i="28"/>
  <c r="I95" i="28"/>
  <c r="J95" i="28"/>
  <c r="K95" i="28"/>
  <c r="L95" i="28"/>
  <c r="M95" i="28"/>
  <c r="N95" i="28"/>
  <c r="O95" i="28"/>
  <c r="P95" i="28"/>
  <c r="G96" i="28"/>
  <c r="H96" i="28"/>
  <c r="I96" i="28"/>
  <c r="J96" i="28"/>
  <c r="K96" i="28"/>
  <c r="L96" i="28"/>
  <c r="M96" i="28"/>
  <c r="N96" i="28"/>
  <c r="O96" i="28"/>
  <c r="P96" i="28"/>
  <c r="G97" i="28"/>
  <c r="H97" i="28"/>
  <c r="I97" i="28"/>
  <c r="J97" i="28"/>
  <c r="K97" i="28"/>
  <c r="L97" i="28"/>
  <c r="M97" i="28"/>
  <c r="N97" i="28"/>
  <c r="O97" i="28"/>
  <c r="P97" i="28"/>
  <c r="G98" i="28"/>
  <c r="H98" i="28"/>
  <c r="I98" i="28"/>
  <c r="J98" i="28"/>
  <c r="K98" i="28"/>
  <c r="L98" i="28"/>
  <c r="M98" i="28"/>
  <c r="N98" i="28"/>
  <c r="O98" i="28"/>
  <c r="P98" i="28"/>
  <c r="G99" i="28"/>
  <c r="H99" i="28"/>
  <c r="I99" i="28"/>
  <c r="J99" i="28"/>
  <c r="K99" i="28"/>
  <c r="L99" i="28"/>
  <c r="M99" i="28"/>
  <c r="N99" i="28"/>
  <c r="O99" i="28"/>
  <c r="P99" i="28"/>
  <c r="G100" i="28"/>
  <c r="H100" i="28"/>
  <c r="I100" i="28"/>
  <c r="J100" i="28"/>
  <c r="K100" i="28"/>
  <c r="L100" i="28"/>
  <c r="M100" i="28"/>
  <c r="N100" i="28"/>
  <c r="O100" i="28"/>
  <c r="P100" i="28"/>
  <c r="H90" i="28"/>
  <c r="I90" i="28"/>
  <c r="J90" i="28"/>
  <c r="K90" i="28"/>
  <c r="L90" i="28"/>
  <c r="M90" i="28"/>
  <c r="N90" i="28"/>
  <c r="O90" i="28"/>
  <c r="P90" i="28"/>
  <c r="I38" i="35"/>
  <c r="I39" i="35"/>
  <c r="J39" i="35" s="1"/>
  <c r="Q39" i="35" s="1"/>
  <c r="R39" i="35" s="1"/>
  <c r="H118" i="25"/>
  <c r="I118" i="25"/>
  <c r="J118" i="25"/>
  <c r="J119" i="25" s="1"/>
  <c r="K118" i="25"/>
  <c r="H33" i="35"/>
  <c r="H34" i="35"/>
  <c r="H41" i="35"/>
  <c r="H42" i="35" s="1"/>
  <c r="H118" i="28"/>
  <c r="I118" i="28"/>
  <c r="J118" i="28"/>
  <c r="K118" i="28"/>
  <c r="L118" i="28"/>
  <c r="M118" i="28"/>
  <c r="N118" i="28"/>
  <c r="O118" i="28"/>
  <c r="P118" i="28"/>
  <c r="H117" i="28"/>
  <c r="I117" i="28"/>
  <c r="J117" i="28"/>
  <c r="K117" i="28"/>
  <c r="L117" i="28"/>
  <c r="M117" i="28"/>
  <c r="N117" i="28"/>
  <c r="O117" i="28"/>
  <c r="P117" i="28"/>
  <c r="I25" i="35"/>
  <c r="J101" i="28"/>
  <c r="N101" i="28"/>
  <c r="O119" i="28"/>
  <c r="M119" i="28"/>
  <c r="K119" i="28"/>
  <c r="I119" i="28"/>
  <c r="P119" i="28"/>
  <c r="H119" i="28"/>
  <c r="L119" i="28"/>
  <c r="I16" i="35"/>
  <c r="J16" i="35" s="1"/>
  <c r="Q16" i="35" s="1"/>
  <c r="R16" i="35" s="1"/>
  <c r="I101" i="28"/>
  <c r="P101" i="28"/>
  <c r="L101" i="28"/>
  <c r="H101" i="28"/>
  <c r="M101" i="28"/>
  <c r="N119" i="28"/>
  <c r="J119" i="28"/>
  <c r="O101" i="28"/>
  <c r="K101" i="28"/>
  <c r="G101" i="28"/>
  <c r="I18" i="35"/>
  <c r="J18" i="35" s="1"/>
  <c r="Q18" i="35" s="1"/>
  <c r="R18" i="35" s="1"/>
  <c r="I41" i="35"/>
  <c r="I40" i="35"/>
  <c r="J40" i="35" s="1"/>
  <c r="Q40" i="35" s="1"/>
  <c r="R40" i="35" s="1"/>
  <c r="I36" i="35"/>
  <c r="J36" i="35" s="1"/>
  <c r="Q36" i="35" s="1"/>
  <c r="R36" i="35" s="1"/>
  <c r="G75" i="35"/>
  <c r="I75" i="35" s="1"/>
  <c r="Q75" i="35" s="1"/>
  <c r="R75" i="35" s="1"/>
  <c r="G83" i="35"/>
  <c r="I83" i="35"/>
  <c r="Q83" i="35" s="1"/>
  <c r="R83" i="35" s="1"/>
  <c r="G81" i="35"/>
  <c r="G79" i="35"/>
  <c r="G77" i="35"/>
  <c r="G84" i="35"/>
  <c r="I84" i="35" s="1"/>
  <c r="Q84" i="35" s="1"/>
  <c r="R84" i="35" s="1"/>
  <c r="G82" i="35"/>
  <c r="I82" i="35"/>
  <c r="Q82" i="35" s="1"/>
  <c r="R82" i="35" s="1"/>
  <c r="G80" i="35"/>
  <c r="I80" i="35" s="1"/>
  <c r="Q80" i="35" s="1"/>
  <c r="R80" i="35" s="1"/>
  <c r="G78" i="35"/>
  <c r="I78" i="35"/>
  <c r="Q78" i="35" s="1"/>
  <c r="R78" i="35" s="1"/>
  <c r="G76" i="35"/>
  <c r="H40" i="35"/>
  <c r="H36" i="35"/>
  <c r="H39" i="35"/>
  <c r="H35" i="35"/>
  <c r="H38" i="35"/>
  <c r="H37" i="35"/>
  <c r="G118" i="28"/>
  <c r="I52" i="35"/>
  <c r="G125" i="35"/>
  <c r="G119" i="35"/>
  <c r="G67" i="35"/>
  <c r="I67" i="35"/>
  <c r="Q67" i="35" s="1"/>
  <c r="R67" i="35" s="1"/>
  <c r="G65" i="35"/>
  <c r="I65" i="35"/>
  <c r="Q65" i="35" s="1"/>
  <c r="R65" i="35" s="1"/>
  <c r="G63" i="35"/>
  <c r="I63" i="35"/>
  <c r="Q63" i="35" s="1"/>
  <c r="R63" i="35" s="1"/>
  <c r="G61" i="35"/>
  <c r="I61" i="35"/>
  <c r="Q61" i="35" s="1"/>
  <c r="R61" i="35" s="1"/>
  <c r="G59" i="35"/>
  <c r="I59" i="35" s="1"/>
  <c r="Q59" i="35" s="1"/>
  <c r="R59" i="35" s="1"/>
  <c r="G58" i="35"/>
  <c r="I58" i="35"/>
  <c r="Q58" i="35" s="1"/>
  <c r="R58" i="35" s="1"/>
  <c r="G68" i="35"/>
  <c r="I68" i="35" s="1"/>
  <c r="Q68" i="35" s="1"/>
  <c r="R68" i="35" s="1"/>
  <c r="G66" i="35"/>
  <c r="I66" i="35"/>
  <c r="Q66" i="35" s="1"/>
  <c r="R66" i="35" s="1"/>
  <c r="G64" i="35"/>
  <c r="I64" i="35"/>
  <c r="Q64" i="35" s="1"/>
  <c r="R64" i="35" s="1"/>
  <c r="G62" i="35"/>
  <c r="G60" i="35"/>
  <c r="I60" i="35"/>
  <c r="Q60" i="35" s="1"/>
  <c r="R60" i="35" s="1"/>
  <c r="K109" i="25"/>
  <c r="O117" i="25"/>
  <c r="N117" i="25"/>
  <c r="J117" i="25"/>
  <c r="N109" i="25"/>
  <c r="L109" i="25"/>
  <c r="J109" i="25"/>
  <c r="N108" i="25"/>
  <c r="M108" i="25"/>
  <c r="L108" i="25"/>
  <c r="G117" i="28"/>
  <c r="G119" i="28"/>
  <c r="I108" i="28"/>
  <c r="J108" i="28"/>
  <c r="K108" i="28"/>
  <c r="L108" i="28"/>
  <c r="M108" i="28"/>
  <c r="N108" i="28"/>
  <c r="O108" i="28"/>
  <c r="P108" i="28"/>
  <c r="H109" i="28"/>
  <c r="I109" i="28"/>
  <c r="J109" i="28"/>
  <c r="K109" i="28"/>
  <c r="L109" i="28"/>
  <c r="M109" i="28"/>
  <c r="N109" i="28"/>
  <c r="O109" i="28"/>
  <c r="P109" i="28"/>
  <c r="O172" i="27"/>
  <c r="O173" i="27"/>
  <c r="O174" i="27"/>
  <c r="O175" i="27"/>
  <c r="O176" i="27"/>
  <c r="O177" i="27"/>
  <c r="O178" i="27"/>
  <c r="O179" i="27"/>
  <c r="O180" i="27"/>
  <c r="O171" i="27"/>
  <c r="G172" i="27"/>
  <c r="H172" i="27"/>
  <c r="I172" i="27"/>
  <c r="J172" i="27"/>
  <c r="K172" i="27"/>
  <c r="L172" i="27"/>
  <c r="G173" i="27"/>
  <c r="H173" i="27"/>
  <c r="I173" i="27"/>
  <c r="J173" i="27"/>
  <c r="K173" i="27"/>
  <c r="L173" i="27"/>
  <c r="G174" i="27"/>
  <c r="H174" i="27"/>
  <c r="I174" i="27"/>
  <c r="J174" i="27"/>
  <c r="K174" i="27"/>
  <c r="L174" i="27"/>
  <c r="G175" i="27"/>
  <c r="H175" i="27"/>
  <c r="I175" i="27"/>
  <c r="J175" i="27"/>
  <c r="K175" i="27"/>
  <c r="L175" i="27"/>
  <c r="G176" i="27"/>
  <c r="H176" i="27"/>
  <c r="I176" i="27"/>
  <c r="J176" i="27"/>
  <c r="K176" i="27"/>
  <c r="L176" i="27"/>
  <c r="G177" i="27"/>
  <c r="H177" i="27"/>
  <c r="I177" i="27"/>
  <c r="J177" i="27"/>
  <c r="K177" i="27"/>
  <c r="L177" i="27"/>
  <c r="G178" i="27"/>
  <c r="H178" i="27"/>
  <c r="I178" i="27"/>
  <c r="J178" i="27"/>
  <c r="K178" i="27"/>
  <c r="L178" i="27"/>
  <c r="G179" i="27"/>
  <c r="H179" i="27"/>
  <c r="I179" i="27"/>
  <c r="J179" i="27"/>
  <c r="K179" i="27"/>
  <c r="L179" i="27"/>
  <c r="G180" i="27"/>
  <c r="H180" i="27"/>
  <c r="I180" i="27"/>
  <c r="J180" i="27"/>
  <c r="K180" i="27"/>
  <c r="L180" i="27"/>
  <c r="H171" i="27"/>
  <c r="I171" i="27"/>
  <c r="J171" i="27"/>
  <c r="K171" i="27"/>
  <c r="L171" i="27"/>
  <c r="G171" i="27"/>
  <c r="G87" i="27"/>
  <c r="H87" i="27"/>
  <c r="J87" i="27"/>
  <c r="K87" i="27"/>
  <c r="L87" i="27"/>
  <c r="G88" i="27"/>
  <c r="H88" i="27"/>
  <c r="J88" i="27"/>
  <c r="K88" i="27"/>
  <c r="L88" i="27"/>
  <c r="G89" i="27"/>
  <c r="H89" i="27"/>
  <c r="J89" i="27"/>
  <c r="K89" i="27"/>
  <c r="L89" i="27"/>
  <c r="G90" i="27"/>
  <c r="H90" i="27"/>
  <c r="J90" i="27"/>
  <c r="K90" i="27"/>
  <c r="L90" i="27"/>
  <c r="G91" i="27"/>
  <c r="H91" i="27"/>
  <c r="J91" i="27"/>
  <c r="K91" i="27"/>
  <c r="L91" i="27"/>
  <c r="G92" i="27"/>
  <c r="H92" i="27"/>
  <c r="J92" i="27"/>
  <c r="K92" i="27"/>
  <c r="L92" i="27"/>
  <c r="G93" i="27"/>
  <c r="H93" i="27"/>
  <c r="J93" i="27"/>
  <c r="K93" i="27"/>
  <c r="L93" i="27"/>
  <c r="G94" i="27"/>
  <c r="H94" i="27"/>
  <c r="J94" i="27"/>
  <c r="K94" i="27"/>
  <c r="L94" i="27"/>
  <c r="G95" i="27"/>
  <c r="H95" i="27"/>
  <c r="J95" i="27"/>
  <c r="K95" i="27"/>
  <c r="L95" i="27"/>
  <c r="H86" i="27"/>
  <c r="J86" i="27"/>
  <c r="K86" i="27"/>
  <c r="L86" i="27"/>
  <c r="G86" i="27"/>
  <c r="P77" i="30"/>
  <c r="O77" i="30"/>
  <c r="N77" i="30"/>
  <c r="M77" i="30"/>
  <c r="L77" i="30"/>
  <c r="K77" i="30"/>
  <c r="J77" i="30"/>
  <c r="I77" i="30"/>
  <c r="H77" i="30"/>
  <c r="G77" i="30"/>
  <c r="P76" i="30"/>
  <c r="O76" i="30"/>
  <c r="N76" i="30"/>
  <c r="M76" i="30"/>
  <c r="L76" i="30"/>
  <c r="K76" i="30"/>
  <c r="J76" i="30"/>
  <c r="I76" i="30"/>
  <c r="H76" i="30"/>
  <c r="G76" i="30"/>
  <c r="P75" i="30"/>
  <c r="O75" i="30"/>
  <c r="N75" i="30"/>
  <c r="M75" i="30"/>
  <c r="L75" i="30"/>
  <c r="K75" i="30"/>
  <c r="J75" i="30"/>
  <c r="I75" i="30"/>
  <c r="H75" i="30"/>
  <c r="G75" i="30"/>
  <c r="P74" i="30"/>
  <c r="O74" i="30"/>
  <c r="N74" i="30"/>
  <c r="M74" i="30"/>
  <c r="L74" i="30"/>
  <c r="K74" i="30"/>
  <c r="J74" i="30"/>
  <c r="I74" i="30"/>
  <c r="H74" i="30"/>
  <c r="G74" i="30"/>
  <c r="P67" i="30"/>
  <c r="O67" i="30"/>
  <c r="N67" i="30"/>
  <c r="M67" i="30"/>
  <c r="L67" i="30"/>
  <c r="K67" i="30"/>
  <c r="J67" i="30"/>
  <c r="I67" i="30"/>
  <c r="H67" i="30"/>
  <c r="G67" i="30"/>
  <c r="P56" i="30"/>
  <c r="O56" i="30"/>
  <c r="N56" i="30"/>
  <c r="M56" i="30"/>
  <c r="L56" i="30"/>
  <c r="K56" i="30"/>
  <c r="J56" i="30"/>
  <c r="I56" i="30"/>
  <c r="H56" i="30"/>
  <c r="G56" i="30"/>
  <c r="G9" i="30"/>
  <c r="G9" i="29"/>
  <c r="G96" i="27"/>
  <c r="K96" i="27"/>
  <c r="H96" i="27"/>
  <c r="L96" i="27"/>
  <c r="J96" i="27"/>
  <c r="K45" i="30"/>
  <c r="J45" i="30"/>
  <c r="M89" i="27"/>
  <c r="M178" i="27"/>
  <c r="M174" i="27"/>
  <c r="P110" i="28"/>
  <c r="G45" i="30"/>
  <c r="G32" i="35"/>
  <c r="O45" i="30"/>
  <c r="N45" i="30"/>
  <c r="G39" i="35"/>
  <c r="J181" i="27"/>
  <c r="M176" i="27"/>
  <c r="M172" i="27"/>
  <c r="L110" i="28"/>
  <c r="G181" i="27"/>
  <c r="M171" i="27"/>
  <c r="I181" i="27"/>
  <c r="O181" i="27"/>
  <c r="O110" i="28"/>
  <c r="K110" i="28"/>
  <c r="M95" i="27"/>
  <c r="M93" i="27"/>
  <c r="M91" i="27"/>
  <c r="H45" i="30"/>
  <c r="G33" i="35"/>
  <c r="G42" i="35" s="1"/>
  <c r="L45" i="30"/>
  <c r="P45" i="30"/>
  <c r="M94" i="27"/>
  <c r="M92" i="27"/>
  <c r="M90" i="27"/>
  <c r="M88" i="27"/>
  <c r="L181" i="27"/>
  <c r="H181" i="27"/>
  <c r="M179" i="27"/>
  <c r="M177" i="27"/>
  <c r="M175" i="27"/>
  <c r="M173" i="27"/>
  <c r="N110" i="28"/>
  <c r="J110" i="28"/>
  <c r="M87" i="27"/>
  <c r="M180" i="27"/>
  <c r="M86" i="27"/>
  <c r="I45" i="30"/>
  <c r="G34" i="35"/>
  <c r="M45" i="30"/>
  <c r="G38" i="35"/>
  <c r="I78" i="30"/>
  <c r="K181" i="27"/>
  <c r="M110" i="28"/>
  <c r="I110" i="28"/>
  <c r="G117" i="25"/>
  <c r="H32" i="35"/>
  <c r="I51" i="35"/>
  <c r="G109" i="28"/>
  <c r="I50" i="35"/>
  <c r="G113" i="35"/>
  <c r="H101" i="35"/>
  <c r="H49" i="35"/>
  <c r="H53" i="35" s="1"/>
  <c r="H51" i="35"/>
  <c r="J51" i="35" s="1"/>
  <c r="Q51" i="35" s="1"/>
  <c r="R51" i="35" s="1"/>
  <c r="H50" i="35"/>
  <c r="H52" i="35"/>
  <c r="H92" i="35"/>
  <c r="G92" i="35"/>
  <c r="I92" i="35" s="1"/>
  <c r="M78" i="30"/>
  <c r="N78" i="30"/>
  <c r="J78" i="30"/>
  <c r="G78" i="30"/>
  <c r="K78" i="30"/>
  <c r="O78" i="30"/>
  <c r="H78" i="30"/>
  <c r="L78" i="30"/>
  <c r="P78" i="30"/>
  <c r="M96" i="27"/>
  <c r="I101" i="35"/>
  <c r="J50" i="35"/>
  <c r="Q50" i="35" s="1"/>
  <c r="R50" i="35" s="1"/>
  <c r="M181" i="27"/>
  <c r="G41" i="35"/>
  <c r="G40" i="35"/>
  <c r="G35" i="35"/>
  <c r="G37" i="35"/>
  <c r="G36" i="35"/>
  <c r="G26" i="35"/>
  <c r="P182" i="28"/>
  <c r="O182" i="28"/>
  <c r="N182" i="28"/>
  <c r="M182" i="28"/>
  <c r="L182" i="28"/>
  <c r="K182" i="28"/>
  <c r="J182" i="28"/>
  <c r="I182" i="28"/>
  <c r="H182" i="28"/>
  <c r="G182" i="28"/>
  <c r="G168" i="28"/>
  <c r="H168" i="28"/>
  <c r="I168" i="28"/>
  <c r="J168" i="28"/>
  <c r="K168" i="28"/>
  <c r="L168" i="28"/>
  <c r="M168" i="28"/>
  <c r="N168" i="28"/>
  <c r="O168" i="28"/>
  <c r="P168" i="28"/>
  <c r="G169" i="28"/>
  <c r="H169" i="28"/>
  <c r="I169" i="28"/>
  <c r="J169" i="28"/>
  <c r="K169" i="28"/>
  <c r="L169" i="28"/>
  <c r="M169" i="28"/>
  <c r="N169" i="28"/>
  <c r="O169" i="28"/>
  <c r="P169" i="28"/>
  <c r="G170" i="28"/>
  <c r="H170" i="28"/>
  <c r="I170" i="28"/>
  <c r="J170" i="28"/>
  <c r="K170" i="28"/>
  <c r="L170" i="28"/>
  <c r="M170" i="28"/>
  <c r="N170" i="28"/>
  <c r="O170" i="28"/>
  <c r="P170" i="28"/>
  <c r="H167" i="28"/>
  <c r="I167" i="28"/>
  <c r="J167" i="28"/>
  <c r="K167" i="28"/>
  <c r="L167" i="28"/>
  <c r="M167" i="28"/>
  <c r="N167" i="28"/>
  <c r="O167" i="28"/>
  <c r="P167" i="28"/>
  <c r="G167" i="28"/>
  <c r="P160" i="28"/>
  <c r="O160" i="28"/>
  <c r="N160" i="28"/>
  <c r="M160" i="28"/>
  <c r="L160" i="28"/>
  <c r="K160" i="28"/>
  <c r="J160" i="28"/>
  <c r="I160" i="28"/>
  <c r="H160" i="28"/>
  <c r="G160" i="28"/>
  <c r="G149" i="28"/>
  <c r="I171" i="28"/>
  <c r="O171" i="28"/>
  <c r="K171" i="28"/>
  <c r="P171" i="28"/>
  <c r="L171" i="28"/>
  <c r="H171" i="28"/>
  <c r="M171" i="28"/>
  <c r="N171" i="28"/>
  <c r="J171" i="28"/>
  <c r="G171" i="28"/>
  <c r="P149" i="28"/>
  <c r="O149" i="28"/>
  <c r="N149" i="28"/>
  <c r="M149" i="28"/>
  <c r="L149" i="28"/>
  <c r="K149" i="28"/>
  <c r="J149" i="28"/>
  <c r="I149" i="28"/>
  <c r="H149" i="28"/>
  <c r="H108" i="28"/>
  <c r="H110" i="28"/>
  <c r="G9" i="28"/>
  <c r="G108" i="28"/>
  <c r="G107" i="35"/>
  <c r="I49" i="35"/>
  <c r="I53" i="35" s="1"/>
  <c r="J49" i="35"/>
  <c r="Q49" i="35" s="1"/>
  <c r="R49" i="35" s="1"/>
  <c r="G110" i="28"/>
  <c r="H23" i="35"/>
  <c r="H17" i="35"/>
  <c r="H26" i="35" s="1"/>
  <c r="H21" i="35"/>
  <c r="H25" i="35"/>
  <c r="H16" i="35"/>
  <c r="H20" i="35"/>
  <c r="H18" i="35"/>
  <c r="H19" i="35"/>
  <c r="H24" i="35"/>
  <c r="H22" i="35"/>
  <c r="G9" i="27"/>
  <c r="G9" i="25"/>
  <c r="J53" i="35" l="1"/>
  <c r="Q53" i="35" s="1"/>
  <c r="R53" i="35" s="1"/>
  <c r="J22" i="35"/>
  <c r="Q22" i="35" s="1"/>
  <c r="R22" i="35" s="1"/>
  <c r="J32" i="35"/>
  <c r="Q32" i="35" s="1"/>
  <c r="R32" i="35" s="1"/>
  <c r="J19" i="35"/>
  <c r="Q19" i="35" s="1"/>
  <c r="R19" i="35" s="1"/>
  <c r="G86" i="35"/>
  <c r="I86" i="35" s="1"/>
  <c r="Q86" i="35" s="1"/>
  <c r="R86" i="35" s="1"/>
  <c r="G69" i="35"/>
  <c r="I69" i="35" s="1"/>
  <c r="Q69" i="35" s="1"/>
  <c r="R69" i="35" s="1"/>
  <c r="J38" i="35"/>
  <c r="Q38" i="35" s="1"/>
  <c r="R38" i="35" s="1"/>
  <c r="J25" i="35"/>
  <c r="Q25" i="35" s="1"/>
  <c r="R25" i="35" s="1"/>
  <c r="J21" i="35"/>
  <c r="Q21" i="35" s="1"/>
  <c r="R21" i="35" s="1"/>
  <c r="J35" i="35"/>
  <c r="Q35" i="35" s="1"/>
  <c r="R35" i="35" s="1"/>
  <c r="J41" i="35"/>
  <c r="Q41" i="35" s="1"/>
  <c r="R41" i="35" s="1"/>
  <c r="J17" i="35"/>
  <c r="Q17" i="35" s="1"/>
  <c r="R17" i="35" s="1"/>
  <c r="J24" i="35"/>
  <c r="Q24" i="35" s="1"/>
  <c r="R24" i="35" s="1"/>
  <c r="I42" i="35"/>
  <c r="J42" i="35" s="1"/>
  <c r="Q42" i="35" s="1"/>
  <c r="R42" i="35" s="1"/>
  <c r="H125" i="35"/>
  <c r="I125" i="35" s="1"/>
  <c r="Q125" i="35" s="1"/>
  <c r="R125" i="35" s="1"/>
  <c r="P119" i="25"/>
  <c r="H119" i="25"/>
  <c r="G119" i="25"/>
  <c r="O119" i="25"/>
  <c r="M119" i="25"/>
  <c r="L119" i="25"/>
  <c r="K119" i="25"/>
  <c r="I119" i="25"/>
  <c r="H119" i="35"/>
  <c r="I119" i="35" s="1"/>
  <c r="Q119" i="35" s="1"/>
  <c r="R119" i="35" s="1"/>
  <c r="J110" i="25"/>
  <c r="N110" i="25"/>
  <c r="P110" i="25"/>
  <c r="H113" i="35"/>
  <c r="I113" i="35" s="1"/>
  <c r="Q113" i="35" s="1"/>
  <c r="R113" i="35" s="1"/>
  <c r="L110" i="25"/>
  <c r="G110" i="25"/>
  <c r="M110" i="25"/>
  <c r="K110" i="25"/>
  <c r="H110" i="25"/>
  <c r="I110" i="25"/>
  <c r="O110" i="25"/>
  <c r="I26" i="35"/>
  <c r="J26" i="35" s="1"/>
  <c r="Q26" i="35" s="1"/>
  <c r="R26" i="35" s="1"/>
  <c r="H107" i="35"/>
  <c r="I107" i="35" s="1"/>
  <c r="Q107" i="35" s="1"/>
  <c r="R107" i="35" s="1"/>
  <c r="L46" i="6" l="1"/>
  <c r="A43" i="3"/>
  <c r="B10" i="35"/>
</calcChain>
</file>

<file path=xl/sharedStrings.xml><?xml version="1.0" encoding="utf-8"?>
<sst xmlns="http://schemas.openxmlformats.org/spreadsheetml/2006/main" count="2043" uniqueCount="343">
  <si>
    <t>For month ended:</t>
  </si>
  <si>
    <t>Select from list</t>
  </si>
  <si>
    <t>This return is due by the 12th working day of the month following the end of the reference period.</t>
  </si>
  <si>
    <t>Respondent contact information</t>
  </si>
  <si>
    <t>Reserve Bank information</t>
  </si>
  <si>
    <t>Institution</t>
  </si>
  <si>
    <t>Reserve Bank Contacts</t>
  </si>
  <si>
    <t>For help and information please use contact details below:</t>
  </si>
  <si>
    <t>Address</t>
  </si>
  <si>
    <t>📧</t>
  </si>
  <si>
    <t xml:space="preserve">  Email:</t>
  </si>
  <si>
    <r>
      <t xml:space="preserve">   </t>
    </r>
    <r>
      <rPr>
        <b/>
        <u/>
        <sz val="12"/>
        <color rgb="FF0070C0"/>
        <rFont val="Segoe UI"/>
        <family val="2"/>
        <scheme val="minor"/>
      </rPr>
      <t>statsunit@rbnz.govt.nz</t>
    </r>
    <r>
      <rPr>
        <b/>
        <sz val="12"/>
        <color rgb="FF0070C0"/>
        <rFont val="Segoe UI"/>
        <family val="2"/>
        <scheme val="minor"/>
      </rPr>
      <t xml:space="preserve"> </t>
    </r>
  </si>
  <si>
    <t>Building/Level</t>
  </si>
  <si>
    <t>Street or PO Box</t>
  </si>
  <si>
    <t>Submission</t>
  </si>
  <si>
    <t>Suburb</t>
  </si>
  <si>
    <t>All information must be submitted using the secure file transfer mechanism specified by the Reserve Bank from time to time.</t>
  </si>
  <si>
    <t>City/Town</t>
  </si>
  <si>
    <t>Country</t>
  </si>
  <si>
    <t>Primary contact</t>
  </si>
  <si>
    <t>Other information</t>
  </si>
  <si>
    <t>Name</t>
  </si>
  <si>
    <t>Position</t>
  </si>
  <si>
    <t>Email</t>
  </si>
  <si>
    <t>Phone</t>
  </si>
  <si>
    <t>Backup contact</t>
  </si>
  <si>
    <t>Legal requirement</t>
  </si>
  <si>
    <t>This information is collected under the Deposit Takers (Reporting) Standard 2027</t>
  </si>
  <si>
    <t>Confidentiality of information required</t>
  </si>
  <si>
    <t>Executive responsible</t>
  </si>
  <si>
    <t>All information collected will be held in confidence by the Reserve Bank and may only be disclosed outside the Reserve Bank in the circumstances set out in section 442 of the Deposit Takers Act 2023 (the Act).</t>
  </si>
  <si>
    <t>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</si>
  <si>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CONTENTS</t>
  </si>
  <si>
    <t xml:space="preserve">Summary and validation </t>
  </si>
  <si>
    <t>Value of commitments - Part 2</t>
  </si>
  <si>
    <t>Value of commitments - Part 3</t>
  </si>
  <si>
    <t>Total debt to income</t>
  </si>
  <si>
    <t>Total value and number of commitments</t>
  </si>
  <si>
    <t>Total commitments that are not subject to DTI restrictions</t>
  </si>
  <si>
    <t>Commitments that are not subject to DTI restrictions for first home buyers</t>
  </si>
  <si>
    <t>Commitments that are not subject to DTI restrictions for owner occupier no investment collateral</t>
  </si>
  <si>
    <t>Commitments that are not subject to DTI restrictions for owner occupier with investment collateral</t>
  </si>
  <si>
    <t>Commitments that are not subject to DTI restrictions for investors</t>
  </si>
  <si>
    <t>Loan to income</t>
  </si>
  <si>
    <r>
      <t xml:space="preserve">Value of commitments </t>
    </r>
    <r>
      <rPr>
        <sz val="10"/>
        <color theme="1"/>
        <rFont val="Segoe UI"/>
        <family val="2"/>
        <scheme val="minor"/>
      </rPr>
      <t>for Auckland loans</t>
    </r>
  </si>
  <si>
    <r>
      <t xml:space="preserve">Value of commitments </t>
    </r>
    <r>
      <rPr>
        <sz val="10"/>
        <color theme="1"/>
        <rFont val="Segoe UI"/>
        <family val="2"/>
        <scheme val="minor"/>
      </rPr>
      <t>for Non-Auckland loans</t>
    </r>
  </si>
  <si>
    <t>Total value of commitments</t>
  </si>
  <si>
    <t>Commitments by borrower gross income (BGI)</t>
  </si>
  <si>
    <t>Value of commitments for first home buyers</t>
  </si>
  <si>
    <t>Value of commitments for owner occupier property use without investment property collateral</t>
  </si>
  <si>
    <t>Value of commitments for owner occupier property use with investment property collateral</t>
  </si>
  <si>
    <t>Value of commitments for investor property use</t>
  </si>
  <si>
    <t>Total value of residential housing loan commitments</t>
  </si>
  <si>
    <t>Value of commitments secured only on owner occupied property (parts 4.1 and 4.2)</t>
  </si>
  <si>
    <t>Value of commitments secured with at least one investment property (parts 4.3 and 4.4)</t>
  </si>
  <si>
    <t>Total value of commitments (LTI by BGI)</t>
  </si>
  <si>
    <t>Commitments by loan to valuation ratio (LVR)</t>
  </si>
  <si>
    <t>Value of commitments secured only on owner occupied property (parts 5.1 and 5.2)</t>
  </si>
  <si>
    <t>Value of commitments secured with at least one investment property (parts 5.3 and 5.4)</t>
  </si>
  <si>
    <t>Total value of commitments (LTI by LVR)</t>
  </si>
  <si>
    <t>Income and debt</t>
  </si>
  <si>
    <t>Total gross income for first home buyers</t>
  </si>
  <si>
    <t>Total gross income for owner occupier purposes without investment property collateral</t>
  </si>
  <si>
    <t>Total gross income for owner occupier purposes with investment property collateral</t>
  </si>
  <si>
    <t>Total gross income for investor purposes</t>
  </si>
  <si>
    <t>Total gross income for all purposes</t>
  </si>
  <si>
    <t>Total debt for first home buyers</t>
  </si>
  <si>
    <t>Total debt for owner occupier purposes without investment property collateral</t>
  </si>
  <si>
    <t>Total debt for owner occupier purposes with investment property collateral</t>
  </si>
  <si>
    <t>Total debt for investor purposes</t>
  </si>
  <si>
    <t>Total debt for all purposes</t>
  </si>
  <si>
    <t>PART 1 - SUMMARY &amp; VALIDATION</t>
  </si>
  <si>
    <r>
      <t xml:space="preserve">Note
</t>
    </r>
    <r>
      <rPr>
        <sz val="10"/>
        <rFont val="Segoe UI"/>
        <family val="2"/>
        <scheme val="minor"/>
      </rPr>
      <t xml:space="preserve">• Please use this information to validate your reporting.
</t>
    </r>
  </si>
  <si>
    <t>Total value of commitments by TDTI</t>
  </si>
  <si>
    <t>Value of commitments from Part 2.3</t>
  </si>
  <si>
    <t>Value of commitments from Part 4.5</t>
  </si>
  <si>
    <t>Value of commitments from Part 5.5</t>
  </si>
  <si>
    <t>Validation</t>
  </si>
  <si>
    <t>(a)</t>
  </si>
  <si>
    <t>TDTI ≤ 3</t>
  </si>
  <si>
    <t>(b)</t>
  </si>
  <si>
    <t>TDTI &gt; 3 ≤ 4</t>
  </si>
  <si>
    <t>(c)</t>
  </si>
  <si>
    <t>TDTI &gt; 4 ≤ 5</t>
  </si>
  <si>
    <t>(d)</t>
  </si>
  <si>
    <t>TDTI &gt; 5 ≤ 6</t>
  </si>
  <si>
    <t>(e)</t>
  </si>
  <si>
    <t>TDTI &gt; 6 ≤ 7</t>
  </si>
  <si>
    <t>(f)</t>
  </si>
  <si>
    <t>TDTI &gt; 7 ≤ 8</t>
  </si>
  <si>
    <t>(g)</t>
  </si>
  <si>
    <t>TDTI &gt; 8 ≤ 9</t>
  </si>
  <si>
    <t>(h)</t>
  </si>
  <si>
    <t>TDTI &gt; 9 ≤ 10</t>
  </si>
  <si>
    <t>(i)</t>
  </si>
  <si>
    <t>TDTI &gt; 10</t>
  </si>
  <si>
    <t>(j)</t>
  </si>
  <si>
    <t>TDTI unknown</t>
  </si>
  <si>
    <t>Total</t>
  </si>
  <si>
    <t>Total value of commitments by LTI</t>
  </si>
  <si>
    <t>Value of commitments from Part 3.3</t>
  </si>
  <si>
    <t>Value of commitments from Part 4.8</t>
  </si>
  <si>
    <t>Value of commitments from Part 5.8</t>
  </si>
  <si>
    <t>LTI ≤ 3</t>
  </si>
  <si>
    <t>LTI &gt; 3 ≤ 4</t>
  </si>
  <si>
    <t>LTI &gt; 4 ≤ 5</t>
  </si>
  <si>
    <t>LTI &gt; 5 ≤ 6</t>
  </si>
  <si>
    <t>LTI &gt; 6 ≤ 7</t>
  </si>
  <si>
    <t>LTI &gt; 7 ≤ 8</t>
  </si>
  <si>
    <t>LTI &gt; 8 ≤ 9</t>
  </si>
  <si>
    <t>LTI &gt; 9 ≤ 10</t>
  </si>
  <si>
    <t>LTI &gt; 10</t>
  </si>
  <si>
    <t>LTI unknown</t>
  </si>
  <si>
    <t xml:space="preserve"> Total value of commitments by Borrower Type</t>
  </si>
  <si>
    <t>Value of commitments from Parts 4.6 and 4.7</t>
  </si>
  <si>
    <t>First home buyer</t>
  </si>
  <si>
    <t>Owner occupier no investment collateral</t>
  </si>
  <si>
    <t>Owner occupier with investment collateral</t>
  </si>
  <si>
    <t>Investor</t>
  </si>
  <si>
    <t>Value of commitments from Part 2.1</t>
  </si>
  <si>
    <t>Value of commitments from Part 3.1</t>
  </si>
  <si>
    <t>Value of commitments from Part 2.2</t>
  </si>
  <si>
    <t>Value of commitments from Part 3.2</t>
  </si>
  <si>
    <t xml:space="preserve"> Total value of commitments by Gross Income</t>
  </si>
  <si>
    <t>BGI ≤ 39,999</t>
  </si>
  <si>
    <t>40,000 ≤ BGI ≤ 64,999</t>
  </si>
  <si>
    <t>65,000 ≤ BGI ≤ 89,999</t>
  </si>
  <si>
    <t>90,000 ≤ BGI ≤ 114,999</t>
  </si>
  <si>
    <t>115,000 ≤ BGI ≤ 139,999</t>
  </si>
  <si>
    <t>140,000 ≤ BGI ≤ 164,999</t>
  </si>
  <si>
    <t>165,000 ≤ BGI ≤ 189,999</t>
  </si>
  <si>
    <t>190,000 ≤ BGI ≤ 214,999</t>
  </si>
  <si>
    <t>215,000 ≤ BGI ≤ 239,999</t>
  </si>
  <si>
    <t>BGI ≥ 240,000</t>
  </si>
  <si>
    <t>(k)</t>
  </si>
  <si>
    <t>BGI unknown</t>
  </si>
  <si>
    <t xml:space="preserve"> Total value of commitments by LVR</t>
  </si>
  <si>
    <t>LVR &gt;100</t>
  </si>
  <si>
    <t>LVR &gt; 95 ≤ 100</t>
  </si>
  <si>
    <t>LVR &gt; 90 ≤ 95</t>
  </si>
  <si>
    <t>LVR &gt; 85 ≤ 90</t>
  </si>
  <si>
    <t>LVR &gt; 80 ≤ 85</t>
  </si>
  <si>
    <t>LVR &gt; 75 ≤ 80</t>
  </si>
  <si>
    <t>LVR &gt; 70 ≤ 75</t>
  </si>
  <si>
    <t>LVR &gt; 65 ≤ 70</t>
  </si>
  <si>
    <t>LVR &gt; 60 ≤ 65</t>
  </si>
  <si>
    <t>LVR ≤ 60</t>
  </si>
  <si>
    <t xml:space="preserve"> Total value of commitments for Auckland loans</t>
  </si>
  <si>
    <t xml:space="preserve"> Total value of commitments for Non Auckland loans</t>
  </si>
  <si>
    <t xml:space="preserve"> Total value of commitments by First Home Buyer</t>
  </si>
  <si>
    <t>Value of commitments from Part 4.1</t>
  </si>
  <si>
    <t>Value of commitments from Part 5.1</t>
  </si>
  <si>
    <t xml:space="preserve"> Total value of commitments by other owner occupier property use without investment property collateral</t>
  </si>
  <si>
    <t>Value of commitments from Part 4.2</t>
  </si>
  <si>
    <t>Value of commitments from Part 5.2</t>
  </si>
  <si>
    <t xml:space="preserve"> Total value of commitments by other owner occupier property use with investment property collateral</t>
  </si>
  <si>
    <t>Value of commitments from Part 4.3</t>
  </si>
  <si>
    <t>Value of commitments from Part 5.3</t>
  </si>
  <si>
    <t xml:space="preserve"> Total value of commitments by Investor</t>
  </si>
  <si>
    <t>Value of commitments from Part 4.4</t>
  </si>
  <si>
    <t>Value of commitments from Part 5.4</t>
  </si>
  <si>
    <t>MONTHLY SPEED LIMIT CALCULATIONS</t>
  </si>
  <si>
    <r>
      <t xml:space="preserve">Note
</t>
    </r>
    <r>
      <rPr>
        <sz val="10"/>
        <rFont val="Segoe UI"/>
        <family val="2"/>
        <scheme val="minor"/>
      </rPr>
      <t>• This calculation is for illustrative purposes only
• During a DTI restriction period the speed limit is measured on cumulative lending over the full restriction period (i.e. three or six months)
• All loans (including those not subject to DTI restrictions) are included in qualifying credit amounts if they have a DTI ratio below the high-DTI threshold.</t>
    </r>
  </si>
  <si>
    <t>At least partially secured by investment property</t>
  </si>
  <si>
    <t>Secured by only owner-occupied property</t>
  </si>
  <si>
    <t>Qualifying credit amount</t>
  </si>
  <si>
    <t>Number of commitments</t>
  </si>
  <si>
    <t>Value of commitments</t>
  </si>
  <si>
    <r>
      <t xml:space="preserve">Speed Limit from </t>
    </r>
    <r>
      <rPr>
        <b/>
        <sz val="11"/>
        <rFont val="Segoe UI"/>
        <family val="2"/>
        <scheme val="minor"/>
      </rPr>
      <t>1 July 2024</t>
    </r>
  </si>
  <si>
    <t>(l)</t>
  </si>
  <si>
    <t>% of qualifying credit amount with &gt;7 DTI</t>
  </si>
  <si>
    <t>% of qualifying credit amount with &gt;6 DTI</t>
  </si>
  <si>
    <t>PART 2: TOTAL DEBT TO INCOME</t>
  </si>
  <si>
    <t>Note
• Complete for the reference month 
• Please report figures in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 It is necessary to report loans in nature of lending categories (or those loans not subject to DTI restrictions) that have an DTI below the high-DTI threshold.</t>
  </si>
  <si>
    <r>
      <t xml:space="preserve">Definitions
</t>
    </r>
    <r>
      <rPr>
        <sz val="10"/>
        <rFont val="Segoe UI"/>
        <family val="2"/>
        <scheme val="minor"/>
      </rPr>
      <t xml:space="preserve">• Only include residential housing loan commitments (as defined in the Deposit Takers (Lending) Standard 2027)                                                                                                                                                                                                                                                                                                                                                                                           </t>
    </r>
  </si>
  <si>
    <r>
      <t xml:space="preserve">Value and number of commitments for </t>
    </r>
    <r>
      <rPr>
        <b/>
        <u/>
        <sz val="14"/>
        <color theme="0"/>
        <rFont val="Segoe UI"/>
        <family val="2"/>
        <scheme val="minor"/>
      </rPr>
      <t>Auckland</t>
    </r>
    <r>
      <rPr>
        <b/>
        <sz val="14"/>
        <color theme="0"/>
        <rFont val="Segoe UI"/>
        <family val="2"/>
        <scheme val="minor"/>
      </rPr>
      <t xml:space="preserve"> loans</t>
    </r>
  </si>
  <si>
    <r>
      <t xml:space="preserve">Value and number of </t>
    </r>
    <r>
      <rPr>
        <b/>
        <sz val="14"/>
        <rFont val="Segoe UI"/>
        <family val="2"/>
        <scheme val="minor"/>
      </rPr>
      <t>Auckland</t>
    </r>
    <r>
      <rPr>
        <sz val="14"/>
        <rFont val="Segoe UI"/>
        <family val="2"/>
        <scheme val="minor"/>
      </rPr>
      <t xml:space="preserve"> commitments</t>
    </r>
  </si>
  <si>
    <t xml:space="preserve"> </t>
  </si>
  <si>
    <t>#</t>
  </si>
  <si>
    <t>$m</t>
  </si>
  <si>
    <r>
      <t xml:space="preserve">Auckland residential mortgage loans new commitments </t>
    </r>
    <r>
      <rPr>
        <b/>
        <u/>
        <sz val="14"/>
        <color theme="0"/>
        <rFont val="Segoe UI"/>
        <family val="2"/>
        <scheme val="minor"/>
      </rPr>
      <t>First home buyer</t>
    </r>
    <r>
      <rPr>
        <b/>
        <sz val="14"/>
        <color theme="0"/>
        <rFont val="Segoe UI"/>
        <family val="2"/>
        <scheme val="minor"/>
      </rPr>
      <t xml:space="preserve"> (New Zealand non-property-investment) that are exempt from RBNZ DTI restrictions:</t>
    </r>
  </si>
  <si>
    <r>
      <t xml:space="preserve">Value and number of </t>
    </r>
    <r>
      <rPr>
        <b/>
        <sz val="14"/>
        <rFont val="Segoe UI"/>
        <family val="2"/>
        <scheme val="minor"/>
      </rPr>
      <t>Auckland First home buyer</t>
    </r>
    <r>
      <rPr>
        <sz val="14"/>
        <rFont val="Segoe UI"/>
        <family val="2"/>
        <scheme val="minor"/>
      </rPr>
      <t xml:space="preserve"> commitment exemptions</t>
    </r>
  </si>
  <si>
    <t>Kainga Ora</t>
  </si>
  <si>
    <t>Refinancing</t>
  </si>
  <si>
    <t>Portability</t>
  </si>
  <si>
    <t>Bridging finance</t>
  </si>
  <si>
    <t>Construction loan</t>
  </si>
  <si>
    <t>Property remediation</t>
  </si>
  <si>
    <t>Loan granted in error</t>
  </si>
  <si>
    <t>Total exemptions</t>
  </si>
  <si>
    <r>
      <t xml:space="preserve">Auckland residential mortgage loans new commitments </t>
    </r>
    <r>
      <rPr>
        <b/>
        <u/>
        <sz val="14"/>
        <color theme="0"/>
        <rFont val="Segoe UI"/>
        <family val="2"/>
        <scheme val="minor"/>
      </rPr>
      <t>Owner occupier no investment collateral</t>
    </r>
    <r>
      <rPr>
        <b/>
        <sz val="14"/>
        <color theme="0"/>
        <rFont val="Segoe UI"/>
        <family val="2"/>
        <scheme val="minor"/>
      </rPr>
      <t xml:space="preserve"> (New Zealand non-property-investment) that are exempt from RBNZ DTI restrictions:</t>
    </r>
  </si>
  <si>
    <r>
      <t xml:space="preserve">Value and number of </t>
    </r>
    <r>
      <rPr>
        <b/>
        <sz val="14"/>
        <rFont val="Segoe UI"/>
        <family val="2"/>
        <scheme val="minor"/>
      </rPr>
      <t>Auckland Owner occupier no investment collateral</t>
    </r>
    <r>
      <rPr>
        <sz val="14"/>
        <rFont val="Segoe UI"/>
        <family val="2"/>
        <scheme val="minor"/>
      </rPr>
      <t xml:space="preserve"> commitment exemptions</t>
    </r>
  </si>
  <si>
    <r>
      <t xml:space="preserve">Auckland residential mortgage loans new commitments </t>
    </r>
    <r>
      <rPr>
        <b/>
        <u/>
        <sz val="14"/>
        <color theme="0"/>
        <rFont val="Segoe UI"/>
        <family val="2"/>
        <scheme val="minor"/>
      </rPr>
      <t>Owner occupier with investment collateral</t>
    </r>
    <r>
      <rPr>
        <b/>
        <sz val="14"/>
        <color theme="0"/>
        <rFont val="Segoe UI"/>
        <family val="2"/>
        <scheme val="minor"/>
      </rPr>
      <t xml:space="preserve"> (New Zealand property-investment) that are exempt from RBNZ DTI restrictions:</t>
    </r>
  </si>
  <si>
    <r>
      <t xml:space="preserve">Value and number of </t>
    </r>
    <r>
      <rPr>
        <b/>
        <sz val="14"/>
        <rFont val="Segoe UI"/>
        <family val="2"/>
        <scheme val="minor"/>
      </rPr>
      <t>Auckland Owner occupier with investment collateral</t>
    </r>
    <r>
      <rPr>
        <sz val="14"/>
        <rFont val="Segoe UI"/>
        <family val="2"/>
        <scheme val="minor"/>
      </rPr>
      <t xml:space="preserve"> commitment exemptions</t>
    </r>
  </si>
  <si>
    <r>
      <t xml:space="preserve">Auckland residential mortgage loans new commitments </t>
    </r>
    <r>
      <rPr>
        <b/>
        <u/>
        <sz val="14"/>
        <color theme="0"/>
        <rFont val="Segoe UI"/>
        <family val="2"/>
        <scheme val="minor"/>
      </rPr>
      <t>Investor</t>
    </r>
    <r>
      <rPr>
        <b/>
        <sz val="14"/>
        <color theme="0"/>
        <rFont val="Segoe UI"/>
        <family val="2"/>
        <scheme val="minor"/>
      </rPr>
      <t xml:space="preserve"> (New Zealand property-investment) that are exempt from RBNZ DTI restrictions:</t>
    </r>
  </si>
  <si>
    <r>
      <t xml:space="preserve">Value and number of </t>
    </r>
    <r>
      <rPr>
        <b/>
        <sz val="14"/>
        <rFont val="Segoe UI"/>
        <family val="2"/>
        <scheme val="minor"/>
      </rPr>
      <t>Auckland Investor</t>
    </r>
    <r>
      <rPr>
        <sz val="14"/>
        <rFont val="Segoe UI"/>
        <family val="2"/>
        <scheme val="minor"/>
      </rPr>
      <t xml:space="preserve"> commitment exemptions</t>
    </r>
  </si>
  <si>
    <r>
      <t xml:space="preserve">Value and number of commitments for </t>
    </r>
    <r>
      <rPr>
        <b/>
        <u/>
        <sz val="14"/>
        <color theme="0"/>
        <rFont val="Segoe UI"/>
        <family val="2"/>
        <scheme val="minor"/>
      </rPr>
      <t>Non-Auckland</t>
    </r>
    <r>
      <rPr>
        <b/>
        <sz val="14"/>
        <color theme="0"/>
        <rFont val="Segoe UI"/>
        <family val="2"/>
        <scheme val="minor"/>
      </rPr>
      <t xml:space="preserve"> loans</t>
    </r>
  </si>
  <si>
    <t>Value and number of commitments</t>
  </si>
  <si>
    <r>
      <t xml:space="preserve">Non-Auckland residential mortgage loans new commitments </t>
    </r>
    <r>
      <rPr>
        <b/>
        <u/>
        <sz val="14"/>
        <color theme="0"/>
        <rFont val="Segoe UI"/>
        <family val="2"/>
        <scheme val="minor"/>
      </rPr>
      <t>First home buyer</t>
    </r>
    <r>
      <rPr>
        <b/>
        <sz val="14"/>
        <color theme="0"/>
        <rFont val="Segoe UI"/>
        <family val="2"/>
        <scheme val="minor"/>
      </rPr>
      <t xml:space="preserve"> (New Zealand non-property-investment) that are exempt from RBNZ DTI restrictions:</t>
    </r>
  </si>
  <si>
    <r>
      <t xml:space="preserve">Value and number of </t>
    </r>
    <r>
      <rPr>
        <b/>
        <sz val="14"/>
        <rFont val="Segoe UI"/>
        <family val="2"/>
        <scheme val="minor"/>
      </rPr>
      <t>Non-Auckland First home buyer</t>
    </r>
    <r>
      <rPr>
        <sz val="14"/>
        <rFont val="Segoe UI"/>
        <family val="2"/>
        <scheme val="minor"/>
      </rPr>
      <t xml:space="preserve"> commitment exemptions</t>
    </r>
  </si>
  <si>
    <r>
      <t xml:space="preserve">Non-Auckland residential mortgage loans new commitments </t>
    </r>
    <r>
      <rPr>
        <b/>
        <u/>
        <sz val="14"/>
        <color theme="0"/>
        <rFont val="Segoe UI"/>
        <family val="2"/>
        <scheme val="minor"/>
      </rPr>
      <t>Owner occupier no investment collateral</t>
    </r>
    <r>
      <rPr>
        <b/>
        <sz val="14"/>
        <color theme="0"/>
        <rFont val="Segoe UI"/>
        <family val="2"/>
        <scheme val="minor"/>
      </rPr>
      <t xml:space="preserve"> (New Zealand non-property-investment) that are exempt from RBNZ DTI restrictions:</t>
    </r>
  </si>
  <si>
    <r>
      <t xml:space="preserve">Value and number of </t>
    </r>
    <r>
      <rPr>
        <b/>
        <sz val="14"/>
        <rFont val="Segoe UI"/>
        <family val="2"/>
        <scheme val="minor"/>
      </rPr>
      <t>Non-Auckland Owner occupier no investment collateral</t>
    </r>
    <r>
      <rPr>
        <sz val="14"/>
        <rFont val="Segoe UI"/>
        <family val="2"/>
        <scheme val="minor"/>
      </rPr>
      <t xml:space="preserve"> commitment exemptions</t>
    </r>
  </si>
  <si>
    <r>
      <t xml:space="preserve">Non-Auckland residential mortgage loans new commitments </t>
    </r>
    <r>
      <rPr>
        <b/>
        <u/>
        <sz val="14"/>
        <color theme="0"/>
        <rFont val="Segoe UI"/>
        <family val="2"/>
        <scheme val="minor"/>
      </rPr>
      <t>Owner occupier with investment collateral</t>
    </r>
    <r>
      <rPr>
        <b/>
        <sz val="14"/>
        <color theme="0"/>
        <rFont val="Segoe UI"/>
        <family val="2"/>
        <scheme val="minor"/>
      </rPr>
      <t xml:space="preserve"> (New Zealand property-investment) that are exempt from RBNZ DTI restrictions:</t>
    </r>
  </si>
  <si>
    <r>
      <t xml:space="preserve">Value and number of </t>
    </r>
    <r>
      <rPr>
        <b/>
        <sz val="14"/>
        <rFont val="Segoe UI"/>
        <family val="2"/>
        <scheme val="minor"/>
      </rPr>
      <t>Non-Auckland Owner occupier with investment collateral</t>
    </r>
    <r>
      <rPr>
        <sz val="14"/>
        <rFont val="Segoe UI"/>
        <family val="2"/>
        <scheme val="minor"/>
      </rPr>
      <t xml:space="preserve"> commitment exemptions</t>
    </r>
  </si>
  <si>
    <r>
      <t xml:space="preserve">Non-Auckland residential mortgage loans new commitments </t>
    </r>
    <r>
      <rPr>
        <b/>
        <u/>
        <sz val="14"/>
        <color theme="0"/>
        <rFont val="Segoe UI"/>
        <family val="2"/>
        <scheme val="minor"/>
      </rPr>
      <t>Investor</t>
    </r>
    <r>
      <rPr>
        <b/>
        <sz val="14"/>
        <color theme="0"/>
        <rFont val="Segoe UI"/>
        <family val="2"/>
        <scheme val="minor"/>
      </rPr>
      <t xml:space="preserve"> (New Zealand property-investment) that are exempt from RBNZ DTI restrictions:</t>
    </r>
  </si>
  <si>
    <r>
      <t xml:space="preserve">Value and number of </t>
    </r>
    <r>
      <rPr>
        <b/>
        <sz val="14"/>
        <rFont val="Segoe UI"/>
        <family val="2"/>
        <scheme val="minor"/>
      </rPr>
      <t>Non-Auckland Investor</t>
    </r>
    <r>
      <rPr>
        <sz val="14"/>
        <rFont val="Segoe UI"/>
        <family val="2"/>
        <scheme val="minor"/>
      </rPr>
      <t xml:space="preserve"> commitment exemptions</t>
    </r>
  </si>
  <si>
    <t>Value and number of Total commitments</t>
  </si>
  <si>
    <t>Total commitments that are not subject to DTI restrictions:</t>
  </si>
  <si>
    <t>Value and number of Total commitments that are not subject to DTI restrictions</t>
  </si>
  <si>
    <t>Kāinga Ora first home purchase</t>
  </si>
  <si>
    <t>Security substitution</t>
  </si>
  <si>
    <t>New build finance</t>
  </si>
  <si>
    <t>New build purchase</t>
  </si>
  <si>
    <t>Commitments that are not subject to DTI restrictions for first home buyers:</t>
  </si>
  <si>
    <t>Value and number of commitments that are not subject to DTI restrictions for first home buyers</t>
  </si>
  <si>
    <t>Commitments that are not subject to DTI restrictions for owner occupier no investment collateral:</t>
  </si>
  <si>
    <t>Value and number of commitments that are not subject to DTI restrictions for owner occupier no investment collateral</t>
  </si>
  <si>
    <t>Commitments that are not subject to DTI restrictions for owner occupier with investment collateral:</t>
  </si>
  <si>
    <t>Value and number of commitments that are not subject to DTI restrictions for owner occupier with investment collateral</t>
  </si>
  <si>
    <t>Commitments that are not subject to DTI restrictions for investors:</t>
  </si>
  <si>
    <t>Value and number of commitments that are not subject to DTI restrictions for investors</t>
  </si>
  <si>
    <t>PART 3 - LOAN TO INCOME</t>
  </si>
  <si>
    <t xml:space="preserve">Note
• Complete for the reference month 
• Please report figures in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t>
  </si>
  <si>
    <r>
      <t xml:space="preserve">Definitions
</t>
    </r>
    <r>
      <rPr>
        <sz val="10"/>
        <rFont val="Segoe UI"/>
        <family val="2"/>
        <scheme val="minor"/>
      </rPr>
      <t xml:space="preserve">• Only include residential housing loan commitments (as defined in the Deposit Takers (Lending) Standard 2027)                                                                                                                                                                                                                                                                                                                                                                         </t>
    </r>
  </si>
  <si>
    <r>
      <t xml:space="preserve">Value of commitments for </t>
    </r>
    <r>
      <rPr>
        <b/>
        <u/>
        <sz val="14"/>
        <color theme="0"/>
        <rFont val="Segoe UI"/>
        <family val="2"/>
        <scheme val="minor"/>
      </rPr>
      <t>Auckland</t>
    </r>
    <r>
      <rPr>
        <b/>
        <sz val="14"/>
        <color theme="0"/>
        <rFont val="Segoe UI"/>
        <family val="2"/>
        <scheme val="minor"/>
      </rPr>
      <t xml:space="preserve"> loans</t>
    </r>
  </si>
  <si>
    <r>
      <t xml:space="preserve">Value of commitments for </t>
    </r>
    <r>
      <rPr>
        <b/>
        <u/>
        <sz val="14"/>
        <color theme="0"/>
        <rFont val="Segoe UI"/>
        <family val="2"/>
        <scheme val="minor"/>
      </rPr>
      <t>Non-Auckland</t>
    </r>
    <r>
      <rPr>
        <b/>
        <sz val="14"/>
        <color theme="0"/>
        <rFont val="Segoe UI"/>
        <family val="2"/>
        <scheme val="minor"/>
      </rPr>
      <t xml:space="preserve"> loans</t>
    </r>
  </si>
  <si>
    <r>
      <t xml:space="preserve">Number of commitments </t>
    </r>
    <r>
      <rPr>
        <b/>
        <u/>
        <sz val="11"/>
        <color theme="1"/>
        <rFont val="Arial"/>
        <family val="2"/>
      </rPr>
      <t>with</t>
    </r>
    <r>
      <rPr>
        <b/>
        <sz val="11"/>
        <color theme="1"/>
        <rFont val="Arial"/>
        <family val="2"/>
      </rPr>
      <t xml:space="preserve"> Auckland collateral</t>
    </r>
  </si>
  <si>
    <t>First home buyers</t>
  </si>
  <si>
    <t xml:space="preserve">OOO without IPC </t>
  </si>
  <si>
    <t xml:space="preserve">OOO with IPC </t>
  </si>
  <si>
    <t>Investor property use</t>
  </si>
  <si>
    <r>
      <t xml:space="preserve">Total number of commitments </t>
    </r>
    <r>
      <rPr>
        <b/>
        <u/>
        <sz val="11"/>
        <color theme="1"/>
        <rFont val="Arial"/>
        <family val="2"/>
      </rPr>
      <t>without</t>
    </r>
    <r>
      <rPr>
        <b/>
        <sz val="11"/>
        <color theme="1"/>
        <rFont val="Arial"/>
        <family val="2"/>
      </rPr>
      <t xml:space="preserve"> Auckland collateral</t>
    </r>
  </si>
  <si>
    <t>PART 4 - COMMITMENTS BY BORROWER GROSS INCOME (BGI)</t>
  </si>
  <si>
    <t xml:space="preserve">Note
• Complete for the reference month 
• Please report figures in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t>
  </si>
  <si>
    <r>
      <t xml:space="preserve">Definitions
</t>
    </r>
    <r>
      <rPr>
        <sz val="10"/>
        <rFont val="Segoe UI"/>
        <family val="2"/>
        <scheme val="minor"/>
      </rPr>
      <t xml:space="preserve">• Only include residential housing loan commitments (as defined in the Deposit Takers (Lending) Standard 2027)                                                                                                                                                                                                                                                                                                           </t>
    </r>
  </si>
  <si>
    <t>Value of commitments made to first home buyers:</t>
  </si>
  <si>
    <t>Value of commitments for other owner occupier property use without investment property collateral:</t>
  </si>
  <si>
    <t>Value of commitments for other owner occupier property use with investment property collateral:</t>
  </si>
  <si>
    <t>Value of commitments for investor property use:</t>
  </si>
  <si>
    <t>Total value of residential housing loan commitments:</t>
  </si>
  <si>
    <t>Total value of commitments: Annual Borrower Gross Income (BGI) deciles by Loan to Income (LTI)</t>
  </si>
  <si>
    <t>Value of commitments with Auckland collateral</t>
  </si>
  <si>
    <t>Value of commitments without Auckland collateral</t>
  </si>
  <si>
    <t>Total Value of commitments</t>
  </si>
  <si>
    <t>Number of Value of commitments</t>
  </si>
  <si>
    <t>PART 5 - COMMITMENTS BY LOAN TO VALUE RATIO (LVR)</t>
  </si>
  <si>
    <r>
      <t xml:space="preserve">Definitions
</t>
    </r>
    <r>
      <rPr>
        <sz val="10"/>
        <rFont val="Segoe UI"/>
        <family val="2"/>
        <scheme val="minor"/>
      </rPr>
      <t xml:space="preserve">• Only include residential housing loan commitments (as defined in the Deposit Takers (Lending) Standard 2027)                                                                                                                                                                                                                                                                                                                                                                                                                                           </t>
    </r>
  </si>
  <si>
    <t>Total value of residential mortgage loan commitments:</t>
  </si>
  <si>
    <t>Value of commitments secured with investment property (parts 5.3 and 5.4)</t>
  </si>
  <si>
    <t>Total value of residential mortgage loan commitments by Loan to Income (LTI)</t>
  </si>
  <si>
    <t>PART 6 - INCOME AND DEBT</t>
  </si>
  <si>
    <r>
      <t xml:space="preserve">Definitions
</t>
    </r>
    <r>
      <rPr>
        <sz val="10"/>
        <rFont val="Segoe UI"/>
        <family val="2"/>
        <scheme val="minor"/>
      </rPr>
      <t xml:space="preserve">• Only include residential housing loan commitments (as defined in the Deposit Takers (Lending) Standard 2027)                                                                                                                                                                                                                                                                                                                                                                        </t>
    </r>
  </si>
  <si>
    <t>Value of gross income</t>
  </si>
  <si>
    <t>Wages and salaries</t>
  </si>
  <si>
    <t>Business income/Self employment</t>
  </si>
  <si>
    <t>Boarder income</t>
  </si>
  <si>
    <t>Rental income</t>
  </si>
  <si>
    <t>Superannuation &amp; other Gov't benefits</t>
  </si>
  <si>
    <t>Other</t>
  </si>
  <si>
    <r>
      <t xml:space="preserve">Total gross income for owner occupier purposes </t>
    </r>
    <r>
      <rPr>
        <b/>
        <u/>
        <sz val="14"/>
        <color theme="0"/>
        <rFont val="Segoe UI"/>
        <family val="2"/>
        <scheme val="minor"/>
      </rPr>
      <t>without</t>
    </r>
    <r>
      <rPr>
        <b/>
        <sz val="14"/>
        <color theme="0"/>
        <rFont val="Segoe UI"/>
        <family val="2"/>
        <scheme val="minor"/>
      </rPr>
      <t xml:space="preserve"> investment property collateral</t>
    </r>
  </si>
  <si>
    <r>
      <t xml:space="preserve">Total gross income for owner occupier purposes </t>
    </r>
    <r>
      <rPr>
        <b/>
        <u/>
        <sz val="14"/>
        <color theme="0"/>
        <rFont val="Segoe UI"/>
        <family val="2"/>
        <scheme val="minor"/>
      </rPr>
      <t>with</t>
    </r>
    <r>
      <rPr>
        <b/>
        <sz val="14"/>
        <color theme="0"/>
        <rFont val="Segoe UI"/>
        <family val="2"/>
        <scheme val="minor"/>
      </rPr>
      <t xml:space="preserve"> investment property collateral</t>
    </r>
  </si>
  <si>
    <t>Value of borrower obligations</t>
  </si>
  <si>
    <t>Mortgage at own entity</t>
  </si>
  <si>
    <t>Mortgage elsewhere</t>
  </si>
  <si>
    <t>Consumer Lending</t>
  </si>
  <si>
    <t>Student loans</t>
  </si>
  <si>
    <t>Business loan</t>
  </si>
  <si>
    <t>Memo item: Bridging finance</t>
  </si>
  <si>
    <r>
      <t xml:space="preserve">Total debt for owner occupier purposes </t>
    </r>
    <r>
      <rPr>
        <b/>
        <u/>
        <sz val="14"/>
        <color theme="0"/>
        <rFont val="Segoe UI"/>
        <family val="2"/>
        <scheme val="minor"/>
      </rPr>
      <t>without</t>
    </r>
    <r>
      <rPr>
        <b/>
        <sz val="14"/>
        <color theme="0"/>
        <rFont val="Segoe UI"/>
        <family val="2"/>
        <scheme val="minor"/>
      </rPr>
      <t xml:space="preserve"> investment property collateral</t>
    </r>
  </si>
  <si>
    <r>
      <t xml:space="preserve">Total debt for owner occupier purposes </t>
    </r>
    <r>
      <rPr>
        <b/>
        <u/>
        <sz val="14"/>
        <color theme="0"/>
        <rFont val="Segoe UI"/>
        <family val="2"/>
        <scheme val="minor"/>
      </rPr>
      <t>with</t>
    </r>
    <r>
      <rPr>
        <b/>
        <sz val="14"/>
        <color theme="0"/>
        <rFont val="Segoe UI"/>
        <family val="2"/>
        <scheme val="minor"/>
      </rPr>
      <t xml:space="preserve"> investment property collateral</t>
    </r>
  </si>
  <si>
    <r>
      <t xml:space="preserve">Total debt for </t>
    </r>
    <r>
      <rPr>
        <b/>
        <u/>
        <sz val="14"/>
        <color theme="0"/>
        <rFont val="Segoe UI"/>
        <family val="2"/>
        <scheme val="minor"/>
      </rPr>
      <t>all purposes</t>
    </r>
  </si>
  <si>
    <t>COMMENTS &amp; SIGN-OFF</t>
  </si>
  <si>
    <t>Please make any comments that would help us interpret the information you have given</t>
  </si>
  <si>
    <t>Significant variances</t>
  </si>
  <si>
    <t>Revisions</t>
  </si>
  <si>
    <t>Changes in practice</t>
  </si>
  <si>
    <t>I confirm:</t>
  </si>
  <si>
    <t>I have completed this return, and have commented as appropriate:</t>
  </si>
  <si>
    <t>Date</t>
  </si>
  <si>
    <t xml:space="preserve">Version </t>
  </si>
  <si>
    <t>Summary of Changes</t>
  </si>
  <si>
    <t>1.1</t>
  </si>
  <si>
    <t>Insertion of survey purpose, new borrower type validation, deletion of hidden rows in tab 2, modification of BGI bracket labels, addition of version control tracking, edits to ALF admin tab.</t>
  </si>
  <si>
    <t>Deletion of previously hidden rows in tab 2 (had not been deleted in prior version).</t>
  </si>
  <si>
    <t>Additional validations added and removal of blank space at end of Summary &amp; validation tab, Message not to submit if validation errors to correct, Edits to ALF Admin tab</t>
  </si>
  <si>
    <t>Link to definitions added. Guidance on reporting blank cells.</t>
  </si>
  <si>
    <t>TEMPLATE: New tab created (Monthly speed limit calc), Exemption tables added to tab '2 - TDTI totals' and #, $ tables combined, For tab '6 - Income &amp; debt' name edit made for personal debt to be consumer debt, business income/self employment name change &amp; bridging tables removed</t>
  </si>
  <si>
    <t>DEFINITIONS: Changes to income and debt definitions and additional exemptions definitions added</t>
  </si>
  <si>
    <t>Removed the tables splitting out the requirement for data reporting based on an Auckland and Non-Auckland data split. Data is now collected at a national level only.</t>
  </si>
  <si>
    <t>Changes in lending categories</t>
  </si>
  <si>
    <t>Removed rows for LVR unknown on tab 5 - by LVR</t>
  </si>
  <si>
    <t>RBNZ Admin (Automated Load Facility)</t>
  </si>
  <si>
    <t>Please do not make changes to this sheet.</t>
  </si>
  <si>
    <t>Code</t>
  </si>
  <si>
    <t>Respondent pick list</t>
  </si>
  <si>
    <t>Respondent code</t>
  </si>
  <si>
    <t>Respondent</t>
  </si>
  <si>
    <t>ANZ Bank New Zealand Limited</t>
  </si>
  <si>
    <t>ANZ</t>
  </si>
  <si>
    <t>ASB Bank Limited</t>
  </si>
  <si>
    <t>ASB-BK</t>
  </si>
  <si>
    <t>Period</t>
  </si>
  <si>
    <t>Bank of China (New Zealand) Limited</t>
  </si>
  <si>
    <t>BOC</t>
  </si>
  <si>
    <t>Bank of New Zealand</t>
  </si>
  <si>
    <t>BNZ</t>
  </si>
  <si>
    <t>Collection 1</t>
  </si>
  <si>
    <t>DTI-N</t>
  </si>
  <si>
    <t>Debt to income survey- New Commitments</t>
  </si>
  <si>
    <t>China Construction Bank (New Zealand) Limited</t>
  </si>
  <si>
    <t>CCB</t>
  </si>
  <si>
    <t>Collection 2</t>
  </si>
  <si>
    <t>Heartland Bank Limited</t>
  </si>
  <si>
    <t>HEART-BK</t>
  </si>
  <si>
    <t>Collection 3</t>
  </si>
  <si>
    <t>Industrial and Commercial Bank of China (New Zealand) Limited</t>
  </si>
  <si>
    <t>ICBC</t>
  </si>
  <si>
    <t>Collection 4</t>
  </si>
  <si>
    <t>Kiwibank Limited</t>
  </si>
  <si>
    <t>KIWI</t>
  </si>
  <si>
    <t>Collection 5</t>
  </si>
  <si>
    <t>Kookmin Bank</t>
  </si>
  <si>
    <t>KOOK</t>
  </si>
  <si>
    <t>Collection 6</t>
  </si>
  <si>
    <t>Rabobank New Zealand Limited</t>
  </si>
  <si>
    <t>RABO-NZ</t>
  </si>
  <si>
    <t>Collection 7</t>
  </si>
  <si>
    <t>Southland Building Society</t>
  </si>
  <si>
    <t>SBS-BK</t>
  </si>
  <si>
    <t>Collection 8</t>
  </si>
  <si>
    <t>The Co-operative Bank Limited</t>
  </si>
  <si>
    <t>CO-OP</t>
  </si>
  <si>
    <t>Collection 9</t>
  </si>
  <si>
    <t>TSB Bank Limited</t>
  </si>
  <si>
    <t>TSB</t>
  </si>
  <si>
    <t>Collection 10</t>
  </si>
  <si>
    <t>Westpac New Zealand Limited</t>
  </si>
  <si>
    <t>WNZL</t>
  </si>
  <si>
    <t>V2.0 (Jan 2026) DRAFT</t>
  </si>
  <si>
    <t xml:space="preserve">Additional information will be available on the Reserve Bank website. </t>
  </si>
  <si>
    <t>Purpose of this data collection</t>
  </si>
  <si>
    <t>The purpose of this data collection is to collect periodic data on lending by DTI in order to monitor emerging systemic risk in the housing market.  In the context of DTI restrictions, the data would be used to assess regulatory impact and to monitor compliance and effectiveness of any such restrictions.</t>
  </si>
  <si>
    <t>DEBT TO INCOME - NEW COMMITMENTS DATA COLLECTION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</si>
</sst>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quot;$&quot;* #,##0.00_);_(&quot;$&quot;* \(#,##0.00\);_(&quot;$&quot;* &quot;-&quot;??_);_(@_)"/>
    <numFmt numFmtId="165" formatCode="_(* #,##0.00_);_(* \(#,##0.00\);_(* &quot;-&quot;??_);_(@_)"/>
    <numFmt numFmtId="166" formatCode="0.0"/>
    <numFmt numFmtId="167" formatCode="dd\-mmm\-yyyy"/>
    <numFmt numFmtId="168" formatCode="dd\ mmmm\ yyyy"/>
    <numFmt numFmtId="169" formatCode="0.000"/>
    <numFmt numFmtId="170" formatCode="_-* #,##0.000_-;\-* #,##0.000_-;_-* &quot;-&quot;???_-;_-@_-"/>
    <numFmt numFmtId="171" formatCode="_-* #,##0_-;\-* #,##0_-;_-* &quot;-&quot;??_-;_-@_-"/>
    <numFmt numFmtId="172" formatCode="0.0%"/>
    <numFmt numFmtId="173" formatCode="d\-mmm\-yyyy"/>
  </numFmts>
  <fonts count="106">
    <font>
      <sz val="11"/>
      <color theme="1"/>
      <name val="Segoe UI"/>
      <family val="2"/>
      <scheme val="minor"/>
    </font>
    <font>
      <sz val="11"/>
      <color theme="1"/>
      <name val="Arial"/>
      <family val="2"/>
    </font>
    <font>
      <sz val="11"/>
      <color theme="1"/>
      <name val="Arial"/>
      <family val="2"/>
    </font>
    <font>
      <sz val="10"/>
      <name val="Arial"/>
      <family val="2"/>
    </font>
    <font>
      <b/>
      <sz val="11"/>
      <color theme="1"/>
      <name val="Segoe UI"/>
      <family val="2"/>
      <scheme val="minor"/>
    </font>
    <font>
      <sz val="11"/>
      <color theme="1"/>
      <name val="Segoe UI"/>
      <family val="2"/>
      <scheme val="minor"/>
    </font>
    <font>
      <sz val="11"/>
      <color theme="1"/>
      <name val="Arial"/>
      <family val="2"/>
    </font>
    <font>
      <b/>
      <sz val="11"/>
      <color theme="1"/>
      <name val="Arial"/>
      <family val="2"/>
    </font>
    <font>
      <sz val="11"/>
      <name val="Arial"/>
      <family val="2"/>
    </font>
    <font>
      <u/>
      <sz val="10"/>
      <color indexed="12"/>
      <name val="Arial"/>
      <family val="2"/>
    </font>
    <font>
      <sz val="11"/>
      <color indexed="8"/>
      <name val="Calibri"/>
      <family val="2"/>
    </font>
    <font>
      <u/>
      <sz val="11"/>
      <color theme="10"/>
      <name val="Calibri"/>
      <family val="2"/>
    </font>
    <font>
      <sz val="10"/>
      <name val="Arial"/>
      <family val="2"/>
    </font>
    <font>
      <b/>
      <sz val="11"/>
      <name val="Arial"/>
      <family val="2"/>
    </font>
    <font>
      <sz val="11"/>
      <color rgb="FFFF0000"/>
      <name val="Arial"/>
      <family val="2"/>
    </font>
    <font>
      <b/>
      <sz val="16"/>
      <name val="Arial"/>
      <family val="2"/>
    </font>
    <font>
      <sz val="11"/>
      <color theme="0"/>
      <name val="Arial"/>
      <family val="2"/>
    </font>
    <font>
      <sz val="12"/>
      <name val="Frutiger 45 Light"/>
      <family val="2"/>
    </font>
    <font>
      <b/>
      <sz val="12"/>
      <name val="Frutiger 45 Light"/>
      <family val="2"/>
    </font>
    <font>
      <b/>
      <sz val="30"/>
      <color theme="1"/>
      <name val="Segoe UI Semibold"/>
      <family val="1"/>
      <scheme val="major"/>
    </font>
    <font>
      <b/>
      <sz val="14"/>
      <name val="Arial"/>
      <family val="2"/>
    </font>
    <font>
      <b/>
      <u/>
      <sz val="11"/>
      <color theme="1"/>
      <name val="Arial"/>
      <family val="2"/>
    </font>
    <font>
      <b/>
      <sz val="10"/>
      <color theme="1"/>
      <name val="Segoe UI"/>
      <family val="2"/>
      <scheme val="minor"/>
    </font>
    <font>
      <b/>
      <sz val="11"/>
      <color theme="0"/>
      <name val="Segoe UI"/>
      <family val="2"/>
      <scheme val="minor"/>
    </font>
    <font>
      <sz val="11"/>
      <color theme="1"/>
      <name val="Symbol"/>
      <family val="1"/>
      <charset val="2"/>
    </font>
    <font>
      <u/>
      <sz val="7.5"/>
      <color indexed="12"/>
      <name val="Arial"/>
      <family val="2"/>
    </font>
    <font>
      <i/>
      <sz val="12"/>
      <name val="Frutiger 45 Light"/>
      <family val="2"/>
    </font>
    <font>
      <b/>
      <sz val="12"/>
      <color indexed="9"/>
      <name val="Times New Roman"/>
      <family val="1"/>
    </font>
    <font>
      <b/>
      <sz val="14"/>
      <name val="Frutiger 87ExtraBlackCn"/>
      <family val="2"/>
    </font>
    <font>
      <sz val="10"/>
      <color theme="1"/>
      <name val="Segoe UI"/>
      <family val="2"/>
      <scheme val="minor"/>
    </font>
    <font>
      <sz val="10"/>
      <name val="Frutiger"/>
    </font>
    <font>
      <sz val="27"/>
      <color theme="1"/>
      <name val="Arial Black"/>
      <family val="2"/>
    </font>
    <font>
      <sz val="22"/>
      <color theme="1"/>
      <name val="Arial Black"/>
      <family val="2"/>
    </font>
    <font>
      <sz val="18"/>
      <color theme="1"/>
      <name val="Arial Black"/>
      <family val="2"/>
    </font>
    <font>
      <u val="double"/>
      <sz val="24"/>
      <color theme="0"/>
      <name val="Arial Black"/>
      <family val="2"/>
    </font>
    <font>
      <u val="double"/>
      <sz val="16"/>
      <color theme="0"/>
      <name val="Arial Black"/>
      <family val="2"/>
    </font>
    <font>
      <u val="double"/>
      <sz val="18"/>
      <color rgb="FFC00000"/>
      <name val="Segoe UI"/>
      <family val="2"/>
      <scheme val="minor"/>
    </font>
    <font>
      <sz val="11"/>
      <color rgb="FF8E9295"/>
      <name val="Arial"/>
      <family val="2"/>
    </font>
    <font>
      <sz val="11"/>
      <color theme="0" tint="-0.34998626667073579"/>
      <name val="Arial"/>
      <family val="2"/>
    </font>
    <font>
      <sz val="11"/>
      <color rgb="FFFF0000"/>
      <name val="Segoe UI"/>
      <family val="2"/>
      <scheme val="minor"/>
    </font>
    <font>
      <sz val="11"/>
      <color theme="0"/>
      <name val="Segoe UI"/>
      <family val="2"/>
      <scheme val="minor"/>
    </font>
    <font>
      <b/>
      <sz val="28"/>
      <color rgb="FFED1164"/>
      <name val="Segoe UI"/>
      <family val="2"/>
      <scheme val="minor"/>
    </font>
    <font>
      <b/>
      <sz val="28"/>
      <name val="Segoe UI"/>
      <family val="2"/>
      <scheme val="minor"/>
    </font>
    <font>
      <sz val="11"/>
      <name val="Segoe UI"/>
      <family val="2"/>
      <scheme val="minor"/>
    </font>
    <font>
      <b/>
      <sz val="11"/>
      <color rgb="FF2B2926"/>
      <name val="Segoe UI"/>
      <family val="2"/>
      <scheme val="minor"/>
    </font>
    <font>
      <sz val="11"/>
      <color rgb="FF2B2926"/>
      <name val="Segoe UI"/>
      <family val="2"/>
      <scheme val="minor"/>
    </font>
    <font>
      <b/>
      <sz val="11"/>
      <color rgb="FFFF0000"/>
      <name val="Segoe UI"/>
      <family val="2"/>
      <scheme val="minor"/>
    </font>
    <font>
      <b/>
      <sz val="14"/>
      <color theme="0"/>
      <name val="Segoe UI"/>
      <family val="2"/>
      <scheme val="minor"/>
    </font>
    <font>
      <sz val="12"/>
      <name val="Segoe UI"/>
      <family val="2"/>
      <scheme val="minor"/>
    </font>
    <font>
      <u/>
      <sz val="11"/>
      <color theme="10"/>
      <name val="Segoe UI"/>
      <family val="2"/>
      <scheme val="minor"/>
    </font>
    <font>
      <sz val="12"/>
      <color theme="1"/>
      <name val="Segoe UI"/>
      <family val="2"/>
      <scheme val="minor"/>
    </font>
    <font>
      <b/>
      <sz val="12"/>
      <color rgb="FF0070C0"/>
      <name val="Segoe UI"/>
      <family val="2"/>
      <scheme val="minor"/>
    </font>
    <font>
      <b/>
      <u/>
      <sz val="12"/>
      <color rgb="FF0070C0"/>
      <name val="Segoe UI"/>
      <family val="2"/>
      <scheme val="minor"/>
    </font>
    <font>
      <u/>
      <sz val="10"/>
      <color indexed="12"/>
      <name val="Segoe UI"/>
      <family val="2"/>
      <scheme val="minor"/>
    </font>
    <font>
      <u/>
      <sz val="11"/>
      <color indexed="12"/>
      <name val="Segoe UI"/>
      <family val="2"/>
      <scheme val="minor"/>
    </font>
    <font>
      <sz val="11"/>
      <color rgb="FFF5F5F5"/>
      <name val="Segoe UI"/>
      <family val="2"/>
      <scheme val="minor"/>
    </font>
    <font>
      <b/>
      <sz val="12"/>
      <color theme="0"/>
      <name val="Segoe UI"/>
      <family val="2"/>
      <scheme val="minor"/>
    </font>
    <font>
      <b/>
      <sz val="11"/>
      <name val="Segoe UI"/>
      <family val="2"/>
      <scheme val="minor"/>
    </font>
    <font>
      <b/>
      <sz val="12"/>
      <name val="Segoe UI"/>
      <family val="2"/>
      <scheme val="minor"/>
    </font>
    <font>
      <sz val="14"/>
      <color theme="1"/>
      <name val="Segoe UI Emoji"/>
      <family val="2"/>
    </font>
    <font>
      <b/>
      <sz val="26"/>
      <name val="Segoe UI"/>
      <family val="2"/>
      <scheme val="minor"/>
    </font>
    <font>
      <b/>
      <sz val="14"/>
      <color rgb="FFFFFFFF"/>
      <name val="Segoe UI"/>
      <family val="2"/>
      <scheme val="minor"/>
    </font>
    <font>
      <b/>
      <sz val="11"/>
      <color rgb="FFFFFFFF"/>
      <name val="Segoe UI"/>
      <family val="2"/>
      <scheme val="minor"/>
    </font>
    <font>
      <b/>
      <sz val="12"/>
      <color rgb="FFFFFFFF"/>
      <name val="Segoe UI"/>
      <family val="2"/>
      <scheme val="minor"/>
    </font>
    <font>
      <b/>
      <sz val="14"/>
      <name val="Segoe UI"/>
      <family val="2"/>
      <scheme val="minor"/>
    </font>
    <font>
      <b/>
      <sz val="9"/>
      <color rgb="FFFFFFFF"/>
      <name val="Segoe UI"/>
      <family val="2"/>
      <scheme val="minor"/>
    </font>
    <font>
      <sz val="10"/>
      <name val="Segoe UI"/>
      <family val="2"/>
      <scheme val="minor"/>
    </font>
    <font>
      <b/>
      <sz val="9"/>
      <color theme="0"/>
      <name val="Segoe UI"/>
      <family val="2"/>
      <scheme val="minor"/>
    </font>
    <font>
      <b/>
      <sz val="28"/>
      <color theme="1"/>
      <name val="Segoe UI"/>
      <family val="2"/>
      <scheme val="minor"/>
    </font>
    <font>
      <b/>
      <sz val="30"/>
      <color theme="1"/>
      <name val="Segoe UI"/>
      <family val="2"/>
      <scheme val="minor"/>
    </font>
    <font>
      <b/>
      <i/>
      <sz val="10"/>
      <name val="Segoe UI"/>
      <family val="2"/>
      <scheme val="minor"/>
    </font>
    <font>
      <b/>
      <i/>
      <sz val="11"/>
      <name val="Segoe UI"/>
      <family val="2"/>
      <scheme val="minor"/>
    </font>
    <font>
      <b/>
      <sz val="16"/>
      <name val="Segoe UI"/>
      <family val="2"/>
      <scheme val="minor"/>
    </font>
    <font>
      <sz val="11"/>
      <color rgb="FFC00000"/>
      <name val="Segoe UI"/>
      <family val="2"/>
      <scheme val="minor"/>
    </font>
    <font>
      <b/>
      <sz val="18"/>
      <color theme="0"/>
      <name val="Segoe UI"/>
      <family val="2"/>
      <scheme val="minor"/>
    </font>
    <font>
      <sz val="11"/>
      <color rgb="FFE6E6E6"/>
      <name val="Segoe UI"/>
      <family val="2"/>
      <scheme val="minor"/>
    </font>
    <font>
      <i/>
      <sz val="11"/>
      <color rgb="FFFF0000"/>
      <name val="Segoe UI"/>
      <family val="2"/>
      <scheme val="minor"/>
    </font>
    <font>
      <sz val="24"/>
      <color rgb="FFFF0000"/>
      <name val="Segoe UI"/>
      <family val="2"/>
      <scheme val="minor"/>
    </font>
    <font>
      <b/>
      <sz val="11"/>
      <color rgb="FFE6E6E6"/>
      <name val="Segoe UI"/>
      <family val="2"/>
      <scheme val="minor"/>
    </font>
    <font>
      <sz val="11"/>
      <color rgb="FF000000"/>
      <name val="Segoe UI"/>
      <family val="2"/>
      <scheme val="minor"/>
    </font>
    <font>
      <sz val="11"/>
      <color theme="0" tint="-0.499984740745262"/>
      <name val="Segoe UI"/>
      <family val="2"/>
      <scheme val="minor"/>
    </font>
    <font>
      <b/>
      <sz val="11"/>
      <color theme="0" tint="-0.499984740745262"/>
      <name val="Segoe UI"/>
      <family val="2"/>
      <scheme val="minor"/>
    </font>
    <font>
      <b/>
      <sz val="11"/>
      <color theme="0" tint="-0.499984740745262"/>
      <name val="Arial"/>
      <family val="2"/>
    </font>
    <font>
      <sz val="11"/>
      <color theme="0" tint="-0.499984740745262"/>
      <name val="Arial"/>
      <family val="2"/>
    </font>
    <font>
      <b/>
      <sz val="12"/>
      <color rgb="FFED1164"/>
      <name val="Segoe UI"/>
      <family val="2"/>
      <scheme val="minor"/>
    </font>
    <font>
      <sz val="14"/>
      <name val="Segoe UI"/>
      <family val="2"/>
      <scheme val="minor"/>
    </font>
    <font>
      <b/>
      <sz val="14"/>
      <color theme="1"/>
      <name val="Segoe UI"/>
      <family val="2"/>
      <scheme val="minor"/>
    </font>
    <font>
      <sz val="14"/>
      <name val="Arial"/>
      <family val="2"/>
    </font>
    <font>
      <b/>
      <sz val="10"/>
      <name val="Segoe UI"/>
      <family val="2"/>
      <scheme val="minor"/>
    </font>
    <font>
      <sz val="14"/>
      <color theme="0"/>
      <name val="Segoe UI"/>
      <family val="2"/>
      <scheme val="minor"/>
    </font>
    <font>
      <b/>
      <sz val="20"/>
      <color theme="0"/>
      <name val="Segoe UI"/>
      <family val="2"/>
      <scheme val="minor"/>
    </font>
    <font>
      <b/>
      <u/>
      <sz val="14"/>
      <color theme="0"/>
      <name val="Segoe UI"/>
      <family val="2"/>
      <scheme val="minor"/>
    </font>
    <font>
      <b/>
      <sz val="18"/>
      <name val="Segoe UI"/>
      <family val="2"/>
      <scheme val="minor"/>
    </font>
    <font>
      <sz val="11"/>
      <color theme="0" tint="-0.34998626667073579"/>
      <name val="Segoe UI"/>
      <family val="2"/>
      <scheme val="minor"/>
    </font>
    <font>
      <b/>
      <sz val="30"/>
      <color theme="0" tint="-0.34998626667073579"/>
      <name val="Segoe UI"/>
      <family val="2"/>
      <scheme val="minor"/>
    </font>
    <font>
      <b/>
      <i/>
      <sz val="11"/>
      <color theme="0" tint="-0.34998626667073579"/>
      <name val="Segoe UI"/>
      <family val="2"/>
      <scheme val="minor"/>
    </font>
    <font>
      <sz val="10"/>
      <color indexed="8"/>
      <name val="Segoe UI"/>
      <family val="2"/>
      <scheme val="minor"/>
    </font>
    <font>
      <b/>
      <sz val="48"/>
      <color theme="1"/>
      <name val="Segoe UI"/>
      <family val="2"/>
      <scheme val="minor"/>
    </font>
    <font>
      <b/>
      <sz val="11"/>
      <color indexed="8"/>
      <name val="Segoe UI"/>
      <family val="2"/>
      <scheme val="minor"/>
    </font>
    <font>
      <sz val="11"/>
      <color indexed="8"/>
      <name val="Segoe UI"/>
      <family val="2"/>
      <scheme val="minor"/>
    </font>
    <font>
      <sz val="8"/>
      <name val="Segoe UI"/>
      <family val="2"/>
      <scheme val="minor"/>
    </font>
    <font>
      <b/>
      <sz val="10"/>
      <color indexed="8"/>
      <name val="Segoe UI"/>
      <family val="2"/>
      <scheme val="minor"/>
    </font>
    <font>
      <b/>
      <sz val="10"/>
      <color indexed="10"/>
      <name val="Segoe UI"/>
      <family val="2"/>
      <scheme val="minor"/>
    </font>
    <font>
      <b/>
      <sz val="14"/>
      <color indexed="8"/>
      <name val="Segoe UI"/>
      <family val="2"/>
      <scheme val="minor"/>
    </font>
    <font>
      <sz val="14"/>
      <color rgb="FFF6F5EE"/>
      <name val="Segoe UI"/>
      <family val="2"/>
      <scheme val="minor"/>
    </font>
    <font>
      <sz val="11"/>
      <color rgb="FFF6F5EE"/>
      <name val="Segoe UI"/>
      <family val="2"/>
      <scheme val="minor"/>
    </font>
  </fonts>
  <fills count="17">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rgb="FF8E9295"/>
        <bgColor indexed="64"/>
      </patternFill>
    </fill>
    <fill>
      <patternFill patternType="solid">
        <fgColor rgb="FFBFBFBF"/>
        <bgColor indexed="64"/>
      </patternFill>
    </fill>
    <fill>
      <patternFill patternType="solid">
        <fgColor theme="0" tint="-0.14999847407452621"/>
        <bgColor indexed="64"/>
      </patternFill>
    </fill>
    <fill>
      <patternFill patternType="solid">
        <fgColor rgb="FFC00000"/>
        <bgColor indexed="64"/>
      </patternFill>
    </fill>
    <fill>
      <patternFill patternType="solid">
        <fgColor indexed="48"/>
        <bgColor indexed="64"/>
      </patternFill>
    </fill>
    <fill>
      <patternFill patternType="solid">
        <fgColor theme="1"/>
        <bgColor indexed="64"/>
      </patternFill>
    </fill>
    <fill>
      <patternFill patternType="solid">
        <fgColor theme="0" tint="-0.249977111117893"/>
        <bgColor indexed="64"/>
      </patternFill>
    </fill>
    <fill>
      <patternFill patternType="solid">
        <fgColor rgb="FFF6F5EE"/>
        <bgColor indexed="64"/>
      </patternFill>
    </fill>
    <fill>
      <patternFill patternType="solid">
        <fgColor rgb="FFED1164"/>
        <bgColor indexed="64"/>
      </patternFill>
    </fill>
    <fill>
      <patternFill patternType="solid">
        <fgColor rgb="FFF6F5EE"/>
        <bgColor rgb="FF000000"/>
      </patternFill>
    </fill>
    <fill>
      <patternFill patternType="solid">
        <fgColor rgb="FFED1164"/>
        <bgColor rgb="FF000000"/>
      </patternFill>
    </fill>
    <fill>
      <patternFill patternType="solid">
        <fgColor rgb="FFEEF3AF"/>
        <bgColor indexed="64"/>
      </patternFill>
    </fill>
    <fill>
      <patternFill patternType="solid">
        <fgColor theme="2"/>
        <bgColor indexed="64"/>
      </patternFill>
    </fill>
  </fills>
  <borders count="2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theme="0"/>
      </left>
      <right/>
      <top/>
      <bottom/>
      <diagonal/>
    </border>
    <border>
      <left style="medium">
        <color indexed="64"/>
      </left>
      <right/>
      <top style="medium">
        <color indexed="64"/>
      </top>
      <bottom style="thin">
        <color indexed="64"/>
      </bottom>
      <diagonal/>
    </border>
    <border>
      <left style="thick">
        <color rgb="FFE6E6E6"/>
      </left>
      <right style="thick">
        <color rgb="FFE6E6E6"/>
      </right>
      <top style="thick">
        <color rgb="FFE6E6E6"/>
      </top>
      <bottom style="thick">
        <color rgb="FFE6E6E6"/>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9">
    <xf numFmtId="0" fontId="0" fillId="0" borderId="0"/>
    <xf numFmtId="0" fontId="3" fillId="0" borderId="0"/>
    <xf numFmtId="165" fontId="10" fillId="0" borderId="0" applyFont="0" applyFill="0" applyBorder="0" applyAlignment="0" applyProtection="0"/>
    <xf numFmtId="0" fontId="9"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3" fillId="0" borderId="0"/>
    <xf numFmtId="0" fontId="5" fillId="0" borderId="0"/>
    <xf numFmtId="0" fontId="5" fillId="0" borderId="0"/>
    <xf numFmtId="0" fontId="12" fillId="0" borderId="0"/>
    <xf numFmtId="0" fontId="3" fillId="0" borderId="0"/>
    <xf numFmtId="0" fontId="3" fillId="0" borderId="0"/>
    <xf numFmtId="0" fontId="18" fillId="0" borderId="14">
      <alignment vertical="center" wrapText="1"/>
    </xf>
    <xf numFmtId="0" fontId="3" fillId="0" borderId="0"/>
    <xf numFmtId="0" fontId="3" fillId="0" borderId="0"/>
    <xf numFmtId="0" fontId="25" fillId="0" borderId="0" applyNumberFormat="0" applyFill="0" applyBorder="0" applyAlignment="0" applyProtection="0">
      <alignment vertical="top"/>
      <protection locked="0"/>
    </xf>
    <xf numFmtId="0" fontId="17" fillId="0" borderId="5">
      <alignment horizontal="left" wrapText="1" indent="2"/>
    </xf>
    <xf numFmtId="0" fontId="26" fillId="0" borderId="0">
      <alignment wrapText="1"/>
    </xf>
    <xf numFmtId="164" fontId="5" fillId="0" borderId="0" applyFont="0" applyFill="0" applyBorder="0" applyAlignment="0" applyProtection="0"/>
    <xf numFmtId="0" fontId="3" fillId="0" borderId="0">
      <alignment horizontal="left" indent="2"/>
    </xf>
    <xf numFmtId="0" fontId="27" fillId="8" borderId="0">
      <alignment horizontal="center" vertical="top"/>
    </xf>
    <xf numFmtId="0" fontId="28" fillId="0" borderId="0"/>
    <xf numFmtId="0" fontId="3" fillId="0" borderId="0"/>
    <xf numFmtId="0" fontId="3" fillId="0" borderId="0"/>
    <xf numFmtId="0" fontId="2" fillId="0" borderId="0"/>
    <xf numFmtId="0" fontId="29" fillId="0" borderId="0"/>
    <xf numFmtId="0" fontId="30" fillId="0" borderId="16">
      <alignment horizontal="center"/>
    </xf>
    <xf numFmtId="9" fontId="5" fillId="0" borderId="0" applyFont="0" applyFill="0" applyBorder="0" applyAlignment="0" applyProtection="0"/>
    <xf numFmtId="165" fontId="5" fillId="0" borderId="0" applyFont="0" applyFill="0" applyBorder="0" applyAlignment="0" applyProtection="0"/>
    <xf numFmtId="0" fontId="5" fillId="0" borderId="0"/>
  </cellStyleXfs>
  <cellXfs count="394">
    <xf numFmtId="0" fontId="0" fillId="0" borderId="0" xfId="0"/>
    <xf numFmtId="0" fontId="8" fillId="3" borderId="0" xfId="0" applyFont="1" applyFill="1" applyAlignment="1">
      <alignment horizontal="right"/>
    </xf>
    <xf numFmtId="0" fontId="8" fillId="3" borderId="0" xfId="0" applyFont="1" applyFill="1" applyAlignment="1">
      <alignment horizontal="left"/>
    </xf>
    <xf numFmtId="0" fontId="8" fillId="3" borderId="0" xfId="0" applyFont="1" applyFill="1" applyAlignment="1">
      <alignment horizontal="center" wrapText="1"/>
    </xf>
    <xf numFmtId="0" fontId="15" fillId="3" borderId="0" xfId="0" applyFont="1" applyFill="1" applyAlignment="1">
      <alignment vertical="center"/>
    </xf>
    <xf numFmtId="0" fontId="13" fillId="3" borderId="0" xfId="0" applyFont="1" applyFill="1"/>
    <xf numFmtId="0" fontId="7" fillId="3" borderId="0" xfId="0" applyFont="1" applyFill="1"/>
    <xf numFmtId="0" fontId="13" fillId="3" borderId="0" xfId="0" applyFont="1" applyFill="1" applyAlignment="1">
      <alignment vertical="center"/>
    </xf>
    <xf numFmtId="0" fontId="6" fillId="0" borderId="0" xfId="0" applyFont="1"/>
    <xf numFmtId="0" fontId="5" fillId="0" borderId="0" xfId="0" applyFont="1"/>
    <xf numFmtId="0" fontId="4" fillId="0" borderId="0" xfId="0" applyFont="1"/>
    <xf numFmtId="2" fontId="8" fillId="3" borderId="0" xfId="0" applyNumberFormat="1" applyFont="1" applyFill="1" applyAlignment="1">
      <alignment horizontal="right"/>
    </xf>
    <xf numFmtId="0" fontId="19" fillId="3" borderId="0" xfId="0" applyFont="1" applyFill="1" applyAlignment="1">
      <alignment horizontal="center"/>
    </xf>
    <xf numFmtId="0" fontId="8" fillId="2" borderId="0" xfId="0" applyFont="1" applyFill="1" applyAlignment="1">
      <alignment horizontal="right"/>
    </xf>
    <xf numFmtId="0" fontId="8" fillId="2" borderId="0" xfId="0" applyFont="1" applyFill="1" applyAlignment="1">
      <alignment horizontal="left"/>
    </xf>
    <xf numFmtId="0" fontId="13" fillId="2" borderId="0" xfId="0" applyFont="1" applyFill="1" applyAlignment="1">
      <alignment horizontal="center" wrapText="1"/>
    </xf>
    <xf numFmtId="0" fontId="0" fillId="2" borderId="0" xfId="0" applyFill="1"/>
    <xf numFmtId="0" fontId="8" fillId="0" borderId="0" xfId="0" applyFont="1"/>
    <xf numFmtId="0" fontId="8" fillId="0" borderId="0" xfId="0" applyFont="1" applyAlignment="1">
      <alignment horizontal="right"/>
    </xf>
    <xf numFmtId="0" fontId="8" fillId="0" borderId="0" xfId="0" applyFont="1" applyAlignment="1">
      <alignment horizontal="left"/>
    </xf>
    <xf numFmtId="0" fontId="13" fillId="0" borderId="0" xfId="0" applyFont="1" applyAlignment="1">
      <alignment horizontal="center" wrapText="1"/>
    </xf>
    <xf numFmtId="0" fontId="8" fillId="0" borderId="0" xfId="0" applyFont="1" applyAlignment="1">
      <alignment horizontal="center" wrapText="1"/>
    </xf>
    <xf numFmtId="169" fontId="8" fillId="3" borderId="3" xfId="0" applyNumberFormat="1" applyFont="1" applyFill="1" applyBorder="1" applyAlignment="1" applyProtection="1">
      <alignment horizontal="right" wrapText="1"/>
      <protection locked="0"/>
    </xf>
    <xf numFmtId="0" fontId="8" fillId="3" borderId="0" xfId="0" applyFont="1" applyFill="1" applyAlignment="1">
      <alignment vertical="center"/>
    </xf>
    <xf numFmtId="0" fontId="8" fillId="3" borderId="0" xfId="0" applyFont="1" applyFill="1"/>
    <xf numFmtId="0" fontId="13" fillId="3" borderId="0" xfId="0" applyFont="1" applyFill="1" applyAlignment="1" applyProtection="1">
      <alignment horizontal="right"/>
      <protection hidden="1"/>
    </xf>
    <xf numFmtId="0" fontId="13" fillId="3" borderId="0" xfId="0" applyFont="1" applyFill="1" applyAlignment="1" applyProtection="1">
      <alignment horizontal="left" vertical="center"/>
      <protection hidden="1"/>
    </xf>
    <xf numFmtId="166" fontId="13" fillId="3" borderId="0" xfId="0" applyNumberFormat="1" applyFont="1" applyFill="1" applyAlignment="1" applyProtection="1">
      <alignment horizontal="right"/>
      <protection hidden="1"/>
    </xf>
    <xf numFmtId="0" fontId="8" fillId="2" borderId="0" xfId="0" applyFont="1" applyFill="1"/>
    <xf numFmtId="169" fontId="8" fillId="2" borderId="3" xfId="0" applyNumberFormat="1" applyFont="1" applyFill="1" applyBorder="1" applyAlignment="1" applyProtection="1">
      <alignment horizontal="right" wrapText="1"/>
      <protection locked="0"/>
    </xf>
    <xf numFmtId="0" fontId="8" fillId="2" borderId="0" xfId="0" applyFont="1" applyFill="1" applyAlignment="1">
      <alignment horizontal="center" wrapText="1"/>
    </xf>
    <xf numFmtId="0" fontId="8" fillId="3" borderId="3" xfId="0" applyFont="1" applyFill="1" applyBorder="1" applyAlignment="1">
      <alignment horizontal="center" wrapText="1"/>
    </xf>
    <xf numFmtId="169" fontId="13" fillId="5" borderId="3" xfId="0" applyNumberFormat="1" applyFont="1" applyFill="1" applyBorder="1" applyAlignment="1">
      <alignment horizontal="right" wrapText="1"/>
    </xf>
    <xf numFmtId="0" fontId="14" fillId="2" borderId="0" xfId="0" applyFont="1" applyFill="1"/>
    <xf numFmtId="0" fontId="22" fillId="0" borderId="0" xfId="0" applyFont="1" applyAlignment="1">
      <alignment horizontal="center"/>
    </xf>
    <xf numFmtId="0" fontId="22" fillId="0" borderId="0" xfId="0" applyFont="1" applyAlignment="1">
      <alignment horizontal="center" wrapText="1"/>
    </xf>
    <xf numFmtId="0" fontId="0" fillId="6" borderId="3" xfId="0" applyFill="1" applyBorder="1"/>
    <xf numFmtId="14" fontId="0" fillId="6" borderId="3" xfId="0" applyNumberFormat="1" applyFill="1" applyBorder="1"/>
    <xf numFmtId="0" fontId="23" fillId="7" borderId="0" xfId="0" applyFont="1" applyFill="1"/>
    <xf numFmtId="0" fontId="0" fillId="0" borderId="0" xfId="0" applyAlignment="1">
      <alignment vertical="center"/>
    </xf>
    <xf numFmtId="0" fontId="24" fillId="0" borderId="0" xfId="0" applyFont="1" applyAlignment="1">
      <alignment horizontal="left" vertical="center" indent="5"/>
    </xf>
    <xf numFmtId="0" fontId="0" fillId="0" borderId="0" xfId="0" quotePrefix="1" applyAlignment="1">
      <alignment horizontal="right"/>
    </xf>
    <xf numFmtId="0" fontId="8" fillId="3" borderId="0" xfId="0" applyFont="1" applyFill="1" applyAlignment="1">
      <alignment horizontal="center"/>
    </xf>
    <xf numFmtId="0" fontId="32" fillId="0" borderId="0" xfId="0" applyFont="1" applyAlignment="1">
      <alignment vertical="center"/>
    </xf>
    <xf numFmtId="0" fontId="31" fillId="9" borderId="0" xfId="0" applyFont="1" applyFill="1" applyAlignment="1">
      <alignment vertical="center"/>
    </xf>
    <xf numFmtId="0" fontId="35" fillId="0" borderId="0" xfId="0" applyFont="1" applyAlignment="1">
      <alignment vertical="center"/>
    </xf>
    <xf numFmtId="0" fontId="33" fillId="0" borderId="0" xfId="0" applyFont="1" applyAlignment="1">
      <alignment vertical="center"/>
    </xf>
    <xf numFmtId="0" fontId="1" fillId="0" borderId="0" xfId="0" applyFont="1"/>
    <xf numFmtId="17" fontId="0" fillId="0" borderId="0" xfId="0" applyNumberFormat="1"/>
    <xf numFmtId="0" fontId="22" fillId="0" borderId="0" xfId="0" applyFont="1" applyAlignment="1">
      <alignment horizontal="left" wrapText="1"/>
    </xf>
    <xf numFmtId="0" fontId="13" fillId="3" borderId="0" xfId="0" applyFont="1" applyFill="1" applyAlignment="1" applyProtection="1">
      <alignment horizontal="center" vertical="center"/>
      <protection hidden="1"/>
    </xf>
    <xf numFmtId="0" fontId="8" fillId="3" borderId="0" xfId="0" applyFont="1" applyFill="1" applyAlignment="1">
      <alignment horizontal="center" vertical="center" wrapText="1"/>
    </xf>
    <xf numFmtId="169" fontId="8" fillId="3" borderId="0" xfId="0" applyNumberFormat="1" applyFont="1" applyFill="1" applyAlignment="1">
      <alignment horizontal="right" vertical="top" wrapText="1"/>
    </xf>
    <xf numFmtId="169" fontId="8" fillId="3" borderId="0" xfId="0" applyNumberFormat="1" applyFont="1" applyFill="1" applyAlignment="1">
      <alignment horizontal="right" wrapText="1"/>
    </xf>
    <xf numFmtId="0" fontId="37" fillId="4" borderId="0" xfId="0" applyFont="1" applyFill="1"/>
    <xf numFmtId="9" fontId="37" fillId="4" borderId="0" xfId="26" applyFont="1" applyFill="1" applyBorder="1" applyAlignment="1"/>
    <xf numFmtId="0" fontId="38" fillId="2" borderId="0" xfId="0" applyFont="1" applyFill="1"/>
    <xf numFmtId="0" fontId="8" fillId="4" borderId="0" xfId="0" applyFont="1" applyFill="1"/>
    <xf numFmtId="0" fontId="16" fillId="4" borderId="0" xfId="0" applyFont="1" applyFill="1"/>
    <xf numFmtId="169" fontId="16" fillId="4" borderId="0" xfId="0" applyNumberFormat="1" applyFont="1" applyFill="1"/>
    <xf numFmtId="173" fontId="5" fillId="0" borderId="0" xfId="28" applyNumberFormat="1"/>
    <xf numFmtId="0" fontId="5" fillId="11" borderId="0" xfId="7" applyFill="1"/>
    <xf numFmtId="0" fontId="5" fillId="11" borderId="0" xfId="7" applyFill="1" applyAlignment="1">
      <alignment vertical="center"/>
    </xf>
    <xf numFmtId="0" fontId="42" fillId="11" borderId="0" xfId="7" applyFont="1" applyFill="1" applyAlignment="1">
      <alignment horizontal="left" vertical="center"/>
    </xf>
    <xf numFmtId="0" fontId="43" fillId="11" borderId="0" xfId="7" applyFont="1" applyFill="1" applyAlignment="1">
      <alignment vertical="center"/>
    </xf>
    <xf numFmtId="0" fontId="44" fillId="11" borderId="0" xfId="7" applyFont="1" applyFill="1" applyAlignment="1">
      <alignment horizontal="left"/>
    </xf>
    <xf numFmtId="167" fontId="44" fillId="0" borderId="3" xfId="5" applyNumberFormat="1" applyFont="1" applyBorder="1" applyAlignment="1">
      <alignment horizontal="center" vertical="center"/>
    </xf>
    <xf numFmtId="167" fontId="44" fillId="11" borderId="6" xfId="5" applyNumberFormat="1" applyFont="1" applyFill="1" applyBorder="1" applyAlignment="1">
      <alignment horizontal="center" vertical="center"/>
    </xf>
    <xf numFmtId="167" fontId="44" fillId="11" borderId="0" xfId="5" applyNumberFormat="1" applyFont="1" applyFill="1" applyAlignment="1">
      <alignment horizontal="center" vertical="center"/>
    </xf>
    <xf numFmtId="0" fontId="45" fillId="11" borderId="0" xfId="7" applyFont="1" applyFill="1"/>
    <xf numFmtId="0" fontId="5" fillId="11" borderId="0" xfId="7" applyFill="1" applyAlignment="1">
      <alignment horizontal="left" vertical="center" wrapText="1"/>
    </xf>
    <xf numFmtId="0" fontId="5" fillId="11" borderId="0" xfId="7" applyFill="1" applyAlignment="1">
      <alignment wrapText="1"/>
    </xf>
    <xf numFmtId="0" fontId="44" fillId="11" borderId="0" xfId="7" applyFont="1" applyFill="1"/>
    <xf numFmtId="167" fontId="46" fillId="11" borderId="0" xfId="5" applyNumberFormat="1" applyFont="1" applyFill="1" applyAlignment="1">
      <alignment horizontal="center" vertical="center"/>
    </xf>
    <xf numFmtId="0" fontId="5" fillId="11" borderId="0" xfId="7" applyFill="1" applyAlignment="1">
      <alignment horizontal="left" vertical="top" wrapText="1"/>
    </xf>
    <xf numFmtId="0" fontId="44" fillId="11" borderId="0" xfId="7" applyFont="1" applyFill="1" applyAlignment="1">
      <alignment vertical="top"/>
    </xf>
    <xf numFmtId="0" fontId="45" fillId="11" borderId="0" xfId="7" applyFont="1" applyFill="1" applyAlignment="1">
      <alignment horizontal="left"/>
    </xf>
    <xf numFmtId="0" fontId="43" fillId="11" borderId="0" xfId="7" applyFont="1" applyFill="1" applyAlignment="1">
      <alignment horizontal="left"/>
    </xf>
    <xf numFmtId="0" fontId="5" fillId="11" borderId="0" xfId="0" applyFont="1" applyFill="1"/>
    <xf numFmtId="0" fontId="49" fillId="11" borderId="0" xfId="4" applyFont="1" applyFill="1" applyBorder="1" applyAlignment="1" applyProtection="1">
      <alignment horizontal="left"/>
    </xf>
    <xf numFmtId="0" fontId="45" fillId="11" borderId="0" xfId="7" applyFont="1" applyFill="1" applyAlignment="1">
      <alignment horizontal="left" vertical="center" wrapText="1"/>
    </xf>
    <xf numFmtId="0" fontId="50" fillId="11" borderId="0" xfId="0" applyFont="1" applyFill="1"/>
    <xf numFmtId="0" fontId="51" fillId="11" borderId="0" xfId="0" applyFont="1" applyFill="1" applyAlignment="1">
      <alignment horizontal="left"/>
    </xf>
    <xf numFmtId="0" fontId="5" fillId="11" borderId="0" xfId="7" applyFill="1" applyAlignment="1">
      <alignment vertical="top" wrapText="1"/>
    </xf>
    <xf numFmtId="0" fontId="53" fillId="11" borderId="0" xfId="3" applyFont="1" applyFill="1" applyAlignment="1" applyProtection="1"/>
    <xf numFmtId="0" fontId="54" fillId="11" borderId="0" xfId="3" applyFont="1" applyFill="1" applyAlignment="1" applyProtection="1"/>
    <xf numFmtId="0" fontId="55" fillId="11" borderId="0" xfId="7" applyFont="1" applyFill="1"/>
    <xf numFmtId="0" fontId="45" fillId="11" borderId="0" xfId="7" applyFont="1" applyFill="1" applyAlignment="1">
      <alignment horizontal="left" vertical="top" wrapText="1"/>
    </xf>
    <xf numFmtId="0" fontId="46" fillId="11" borderId="0" xfId="7" applyFont="1" applyFill="1"/>
    <xf numFmtId="0" fontId="56" fillId="11" borderId="0" xfId="7" applyFont="1" applyFill="1" applyAlignment="1">
      <alignment horizontal="left" vertical="center"/>
    </xf>
    <xf numFmtId="0" fontId="58" fillId="11" borderId="0" xfId="7" applyFont="1" applyFill="1"/>
    <xf numFmtId="0" fontId="59" fillId="11" borderId="0" xfId="28" applyFont="1" applyFill="1" applyAlignment="1">
      <alignment horizontal="center" vertical="center"/>
    </xf>
    <xf numFmtId="0" fontId="1" fillId="11" borderId="0" xfId="0" applyFont="1" applyFill="1"/>
    <xf numFmtId="0" fontId="58" fillId="13" borderId="0" xfId="0" applyFont="1" applyFill="1" applyAlignment="1">
      <alignment horizontal="left" vertical="center"/>
    </xf>
    <xf numFmtId="0" fontId="60" fillId="13" borderId="0" xfId="0" applyFont="1" applyFill="1" applyAlignment="1">
      <alignment horizontal="left" vertical="center"/>
    </xf>
    <xf numFmtId="0" fontId="61" fillId="13" borderId="0" xfId="0" applyFont="1" applyFill="1" applyAlignment="1">
      <alignment horizontal="left" vertical="center"/>
    </xf>
    <xf numFmtId="0" fontId="61" fillId="13" borderId="0" xfId="0" applyFont="1" applyFill="1" applyAlignment="1">
      <alignment horizontal="center" vertical="center"/>
    </xf>
    <xf numFmtId="0" fontId="62" fillId="13" borderId="0" xfId="0" applyFont="1" applyFill="1" applyAlignment="1">
      <alignment horizontal="left" vertical="center"/>
    </xf>
    <xf numFmtId="0" fontId="63" fillId="13" borderId="0" xfId="0" applyFont="1" applyFill="1" applyAlignment="1">
      <alignment horizontal="center" vertical="center"/>
    </xf>
    <xf numFmtId="0" fontId="43" fillId="13" borderId="0" xfId="0" applyFont="1" applyFill="1" applyAlignment="1">
      <alignment horizontal="left" vertical="center"/>
    </xf>
    <xf numFmtId="0" fontId="64" fillId="13" borderId="0" xfId="0" applyFont="1" applyFill="1" applyAlignment="1">
      <alignment horizontal="left" vertical="center"/>
    </xf>
    <xf numFmtId="0" fontId="48" fillId="13" borderId="0" xfId="0" applyFont="1" applyFill="1" applyAlignment="1">
      <alignment horizontal="left" vertical="center"/>
    </xf>
    <xf numFmtId="0" fontId="43" fillId="13" borderId="0" xfId="0" applyFont="1" applyFill="1" applyAlignment="1">
      <alignment vertical="center" wrapText="1"/>
    </xf>
    <xf numFmtId="0" fontId="66" fillId="13" borderId="0" xfId="0" applyFont="1" applyFill="1" applyAlignment="1">
      <alignment horizontal="left" vertical="center" indent="1"/>
    </xf>
    <xf numFmtId="0" fontId="39" fillId="13" borderId="0" xfId="0" applyFont="1" applyFill="1" applyAlignment="1">
      <alignment horizontal="center" vertical="center"/>
    </xf>
    <xf numFmtId="0" fontId="43" fillId="13" borderId="0" xfId="0" applyFont="1" applyFill="1" applyAlignment="1">
      <alignment vertical="center"/>
    </xf>
    <xf numFmtId="0" fontId="0" fillId="11" borderId="0" xfId="0" applyFill="1"/>
    <xf numFmtId="0" fontId="61" fillId="14" borderId="15" xfId="0" applyFont="1" applyFill="1" applyBorder="1" applyAlignment="1">
      <alignment horizontal="center" vertical="center" wrapText="1"/>
    </xf>
    <xf numFmtId="0" fontId="65" fillId="14" borderId="15" xfId="0" applyFont="1" applyFill="1" applyBorder="1" applyAlignment="1">
      <alignment horizontal="center" vertical="center" wrapText="1"/>
    </xf>
    <xf numFmtId="0" fontId="65" fillId="14" borderId="15" xfId="0" applyFont="1" applyFill="1" applyBorder="1" applyAlignment="1">
      <alignment horizontal="center" vertical="center"/>
    </xf>
    <xf numFmtId="0" fontId="47" fillId="14" borderId="15" xfId="0" applyFont="1" applyFill="1" applyBorder="1" applyAlignment="1">
      <alignment horizontal="center" vertical="center" wrapText="1"/>
    </xf>
    <xf numFmtId="0" fontId="67" fillId="14" borderId="15" xfId="0" applyFont="1" applyFill="1" applyBorder="1" applyAlignment="1">
      <alignment horizontal="center" vertical="center" wrapText="1"/>
    </xf>
    <xf numFmtId="2" fontId="65" fillId="14" borderId="15" xfId="0" applyNumberFormat="1" applyFont="1" applyFill="1" applyBorder="1" applyAlignment="1">
      <alignment horizontal="center" vertical="center" wrapText="1"/>
    </xf>
    <xf numFmtId="0" fontId="43" fillId="11" borderId="0" xfId="0" applyFont="1" applyFill="1"/>
    <xf numFmtId="0" fontId="43" fillId="11" borderId="0" xfId="0" applyFont="1" applyFill="1" applyAlignment="1">
      <alignment horizontal="right"/>
    </xf>
    <xf numFmtId="0" fontId="68" fillId="11" borderId="0" xfId="0" applyFont="1" applyFill="1" applyAlignment="1">
      <alignment horizontal="left"/>
    </xf>
    <xf numFmtId="0" fontId="69" fillId="11" borderId="0" xfId="0" applyFont="1" applyFill="1" applyAlignment="1">
      <alignment horizontal="center"/>
    </xf>
    <xf numFmtId="1" fontId="71" fillId="11" borderId="0" xfId="1" applyNumberFormat="1" applyFont="1" applyFill="1" applyAlignment="1">
      <alignment vertical="top" wrapText="1"/>
    </xf>
    <xf numFmtId="0" fontId="72" fillId="11" borderId="0" xfId="0" applyFont="1" applyFill="1" applyAlignment="1">
      <alignment horizontal="left"/>
    </xf>
    <xf numFmtId="0" fontId="57" fillId="11" borderId="0" xfId="0" applyFont="1" applyFill="1" applyAlignment="1">
      <alignment horizontal="left"/>
    </xf>
    <xf numFmtId="0" fontId="73" fillId="11" borderId="0" xfId="0" applyFont="1" applyFill="1" applyAlignment="1">
      <alignment horizontal="left"/>
    </xf>
    <xf numFmtId="0" fontId="73" fillId="11" borderId="0" xfId="0" applyFont="1" applyFill="1"/>
    <xf numFmtId="0" fontId="73" fillId="11" borderId="0" xfId="0" applyFont="1" applyFill="1" applyAlignment="1">
      <alignment horizontal="center"/>
    </xf>
    <xf numFmtId="166" fontId="73" fillId="11" borderId="0" xfId="0" applyNumberFormat="1" applyFont="1" applyFill="1" applyAlignment="1">
      <alignment horizontal="right"/>
    </xf>
    <xf numFmtId="0" fontId="57" fillId="11" borderId="0" xfId="0" applyFont="1" applyFill="1" applyAlignment="1">
      <alignment horizontal="center" wrapText="1"/>
    </xf>
    <xf numFmtId="0" fontId="43" fillId="11" borderId="0" xfId="0" applyFont="1" applyFill="1" applyAlignment="1">
      <alignment horizontal="center" wrapText="1"/>
    </xf>
    <xf numFmtId="0" fontId="74" fillId="11" borderId="0" xfId="0" applyFont="1" applyFill="1" applyAlignment="1">
      <alignment vertical="center"/>
    </xf>
    <xf numFmtId="0" fontId="40" fillId="11" borderId="0" xfId="0" applyFont="1" applyFill="1"/>
    <xf numFmtId="0" fontId="40" fillId="11" borderId="0" xfId="0" applyFont="1" applyFill="1" applyAlignment="1">
      <alignment horizontal="center"/>
    </xf>
    <xf numFmtId="166" fontId="40" fillId="11" borderId="0" xfId="0" applyNumberFormat="1" applyFont="1" applyFill="1" applyAlignment="1">
      <alignment horizontal="right"/>
    </xf>
    <xf numFmtId="0" fontId="23" fillId="11" borderId="0" xfId="0" applyFont="1" applyFill="1" applyAlignment="1">
      <alignment horizontal="center" wrapText="1"/>
    </xf>
    <xf numFmtId="0" fontId="40" fillId="11" borderId="0" xfId="0" applyFont="1" applyFill="1" applyAlignment="1">
      <alignment horizontal="center" wrapText="1"/>
    </xf>
    <xf numFmtId="166" fontId="57" fillId="11" borderId="0" xfId="0" applyNumberFormat="1" applyFont="1" applyFill="1" applyAlignment="1" applyProtection="1">
      <alignment horizontal="right"/>
      <protection hidden="1"/>
    </xf>
    <xf numFmtId="0" fontId="4" fillId="11" borderId="0" xfId="0" applyFont="1" applyFill="1"/>
    <xf numFmtId="0" fontId="57" fillId="11" borderId="0" xfId="0" applyFont="1" applyFill="1" applyAlignment="1" applyProtection="1">
      <alignment horizontal="right"/>
      <protection hidden="1"/>
    </xf>
    <xf numFmtId="0" fontId="57" fillId="11" borderId="0" xfId="0" applyFont="1" applyFill="1" applyAlignment="1">
      <alignment vertical="center"/>
    </xf>
    <xf numFmtId="0" fontId="75" fillId="11" borderId="0" xfId="0" applyFont="1" applyFill="1"/>
    <xf numFmtId="0" fontId="76" fillId="11" borderId="0" xfId="0" applyFont="1" applyFill="1"/>
    <xf numFmtId="0" fontId="77" fillId="11" borderId="0" xfId="0" applyFont="1" applyFill="1" applyAlignment="1">
      <alignment vertical="top"/>
    </xf>
    <xf numFmtId="0" fontId="43" fillId="11" borderId="0" xfId="0" applyFont="1" applyFill="1" applyAlignment="1">
      <alignment horizontal="left"/>
    </xf>
    <xf numFmtId="0" fontId="43" fillId="11" borderId="0" xfId="0" applyFont="1" applyFill="1" applyAlignment="1">
      <alignment horizontal="left" vertical="top" wrapText="1"/>
    </xf>
    <xf numFmtId="0" fontId="46" fillId="11" borderId="0" xfId="0" applyFont="1" applyFill="1"/>
    <xf numFmtId="0" fontId="4" fillId="11" borderId="0" xfId="0" applyFont="1" applyFill="1" applyAlignment="1">
      <alignment horizontal="left" vertical="center"/>
    </xf>
    <xf numFmtId="166" fontId="4" fillId="11" borderId="0" xfId="0" applyNumberFormat="1" applyFont="1" applyFill="1" applyAlignment="1" applyProtection="1">
      <alignment horizontal="left"/>
      <protection hidden="1"/>
    </xf>
    <xf numFmtId="0" fontId="78" fillId="11" borderId="0" xfId="0" applyFont="1" applyFill="1" applyAlignment="1">
      <alignment vertical="center"/>
    </xf>
    <xf numFmtId="0" fontId="75" fillId="11" borderId="0" xfId="0" applyFont="1" applyFill="1" applyAlignment="1">
      <alignment horizontal="left"/>
    </xf>
    <xf numFmtId="169" fontId="57" fillId="11" borderId="0" xfId="0" applyNumberFormat="1" applyFont="1" applyFill="1" applyAlignment="1">
      <alignment horizontal="right" wrapText="1"/>
    </xf>
    <xf numFmtId="169" fontId="4" fillId="11" borderId="0" xfId="0" applyNumberFormat="1" applyFont="1" applyFill="1" applyAlignment="1">
      <alignment horizontal="left" wrapText="1"/>
    </xf>
    <xf numFmtId="169" fontId="78" fillId="11" borderId="0" xfId="0" applyNumberFormat="1" applyFont="1" applyFill="1" applyAlignment="1">
      <alignment horizontal="right" wrapText="1"/>
    </xf>
    <xf numFmtId="0" fontId="39" fillId="11" borderId="0" xfId="0" applyFont="1" applyFill="1" applyAlignment="1">
      <alignment wrapText="1"/>
    </xf>
    <xf numFmtId="0" fontId="0" fillId="11" borderId="0" xfId="0" applyFill="1" applyAlignment="1">
      <alignment horizontal="left" wrapText="1"/>
    </xf>
    <xf numFmtId="0" fontId="75" fillId="11" borderId="0" xfId="0" applyFont="1" applyFill="1" applyAlignment="1">
      <alignment wrapText="1"/>
    </xf>
    <xf numFmtId="0" fontId="0" fillId="11" borderId="0" xfId="0" applyFill="1" applyAlignment="1">
      <alignment horizontal="left"/>
    </xf>
    <xf numFmtId="0" fontId="39" fillId="11" borderId="0" xfId="0" applyFont="1" applyFill="1"/>
    <xf numFmtId="0" fontId="43" fillId="11" borderId="0" xfId="0" applyFont="1" applyFill="1" applyAlignment="1">
      <alignment wrapText="1"/>
    </xf>
    <xf numFmtId="0" fontId="72" fillId="11" borderId="0" xfId="0" applyFont="1" applyFill="1" applyAlignment="1">
      <alignment vertical="center"/>
    </xf>
    <xf numFmtId="0" fontId="75" fillId="11" borderId="0" xfId="0" applyFont="1" applyFill="1" applyAlignment="1">
      <alignment horizontal="center" wrapText="1"/>
    </xf>
    <xf numFmtId="2" fontId="43" fillId="11" borderId="0" xfId="0" applyNumberFormat="1" applyFont="1" applyFill="1" applyAlignment="1">
      <alignment horizontal="right"/>
    </xf>
    <xf numFmtId="0" fontId="79" fillId="11" borderId="0" xfId="0" applyFont="1" applyFill="1" applyAlignment="1">
      <alignment vertical="center"/>
    </xf>
    <xf numFmtId="0" fontId="43" fillId="11" borderId="0" xfId="0" applyFont="1" applyFill="1" applyAlignment="1">
      <alignment horizontal="left" vertical="center" wrapText="1"/>
    </xf>
    <xf numFmtId="0" fontId="0" fillId="11" borderId="0" xfId="0" applyFill="1" applyAlignment="1">
      <alignment vertical="center"/>
    </xf>
    <xf numFmtId="0" fontId="43" fillId="11" borderId="0" xfId="0" applyFont="1" applyFill="1" applyAlignment="1">
      <alignment horizontal="center"/>
    </xf>
    <xf numFmtId="0" fontId="80" fillId="11" borderId="0" xfId="0" applyFont="1" applyFill="1"/>
    <xf numFmtId="0" fontId="80" fillId="11" borderId="0" xfId="0" applyFont="1" applyFill="1" applyAlignment="1">
      <alignment horizontal="center" wrapText="1"/>
    </xf>
    <xf numFmtId="166" fontId="81" fillId="11" borderId="0" xfId="0" applyNumberFormat="1" applyFont="1" applyFill="1" applyAlignment="1" applyProtection="1">
      <alignment horizontal="left"/>
      <protection hidden="1"/>
    </xf>
    <xf numFmtId="0" fontId="81" fillId="11" borderId="0" xfId="0" applyFont="1" applyFill="1" applyAlignment="1">
      <alignment vertical="center"/>
    </xf>
    <xf numFmtId="0" fontId="82" fillId="3" borderId="0" xfId="0" applyFont="1" applyFill="1" applyAlignment="1">
      <alignment vertical="center"/>
    </xf>
    <xf numFmtId="0" fontId="83" fillId="3" borderId="0" xfId="0" applyFont="1" applyFill="1" applyAlignment="1">
      <alignment horizontal="center" wrapText="1"/>
    </xf>
    <xf numFmtId="0" fontId="83" fillId="2" borderId="0" xfId="0" applyFont="1" applyFill="1"/>
    <xf numFmtId="0" fontId="84" fillId="13" borderId="0" xfId="0" applyFont="1" applyFill="1" applyAlignment="1">
      <alignment horizontal="left" vertical="center"/>
    </xf>
    <xf numFmtId="0" fontId="41" fillId="13" borderId="0" xfId="0" applyFont="1" applyFill="1" applyAlignment="1">
      <alignment horizontal="left" vertical="center"/>
    </xf>
    <xf numFmtId="15" fontId="57" fillId="15" borderId="3" xfId="0" applyNumberFormat="1" applyFont="1" applyFill="1" applyBorder="1" applyAlignment="1">
      <alignment horizontal="center" vertical="center"/>
    </xf>
    <xf numFmtId="0" fontId="57" fillId="12" borderId="0" xfId="0" applyFont="1" applyFill="1" applyAlignment="1">
      <alignment vertical="center"/>
    </xf>
    <xf numFmtId="0" fontId="23" fillId="12" borderId="0" xfId="0" applyFont="1" applyFill="1" applyAlignment="1">
      <alignment vertical="center"/>
    </xf>
    <xf numFmtId="0" fontId="47" fillId="12" borderId="0" xfId="0" applyFont="1" applyFill="1"/>
    <xf numFmtId="0" fontId="47" fillId="12" borderId="0" xfId="0" applyFont="1" applyFill="1" applyAlignment="1" applyProtection="1">
      <alignment horizontal="right"/>
      <protection hidden="1"/>
    </xf>
    <xf numFmtId="0" fontId="47" fillId="12" borderId="0" xfId="0" applyFont="1" applyFill="1" applyAlignment="1">
      <alignment vertical="center"/>
    </xf>
    <xf numFmtId="0" fontId="85" fillId="11" borderId="0" xfId="0" applyFont="1" applyFill="1" applyAlignment="1">
      <alignment horizontal="center" vertical="center" wrapText="1"/>
    </xf>
    <xf numFmtId="0" fontId="87" fillId="3" borderId="0" xfId="0" applyFont="1" applyFill="1" applyAlignment="1">
      <alignment horizontal="center" vertical="center" wrapText="1"/>
    </xf>
    <xf numFmtId="0" fontId="85" fillId="11" borderId="0" xfId="0" applyFont="1" applyFill="1" applyAlignment="1">
      <alignment horizontal="center" vertical="center"/>
    </xf>
    <xf numFmtId="166" fontId="64" fillId="11" borderId="0" xfId="0" applyNumberFormat="1" applyFont="1" applyFill="1" applyAlignment="1" applyProtection="1">
      <alignment horizontal="center" vertical="center"/>
      <protection hidden="1"/>
    </xf>
    <xf numFmtId="166" fontId="86" fillId="11" borderId="0" xfId="0" applyNumberFormat="1" applyFont="1" applyFill="1" applyAlignment="1" applyProtection="1">
      <alignment horizontal="center" vertical="center"/>
      <protection hidden="1"/>
    </xf>
    <xf numFmtId="0" fontId="64" fillId="11" borderId="0" xfId="0" applyFont="1" applyFill="1" applyAlignment="1">
      <alignment horizontal="center" vertical="center"/>
    </xf>
    <xf numFmtId="166" fontId="64" fillId="11" borderId="0" xfId="0" applyNumberFormat="1" applyFont="1" applyFill="1" applyAlignment="1">
      <alignment horizontal="center" vertical="center"/>
    </xf>
    <xf numFmtId="0" fontId="20" fillId="3" borderId="0" xfId="0" applyFont="1" applyFill="1" applyAlignment="1">
      <alignment horizontal="center" vertical="center"/>
    </xf>
    <xf numFmtId="0" fontId="87" fillId="2" borderId="0" xfId="0" applyFont="1" applyFill="1" applyAlignment="1">
      <alignment horizontal="center" vertical="center"/>
    </xf>
    <xf numFmtId="0" fontId="64" fillId="6" borderId="3" xfId="0" applyFont="1" applyFill="1" applyBorder="1" applyAlignment="1">
      <alignment horizontal="center" vertical="center" wrapText="1"/>
    </xf>
    <xf numFmtId="0" fontId="89" fillId="12" borderId="0" xfId="0" applyFont="1" applyFill="1" applyAlignment="1">
      <alignment horizontal="center" wrapText="1"/>
    </xf>
    <xf numFmtId="0" fontId="89" fillId="12" borderId="0" xfId="0" applyFont="1" applyFill="1" applyAlignment="1">
      <alignment vertical="center"/>
    </xf>
    <xf numFmtId="0" fontId="89" fillId="12" borderId="0" xfId="0" applyFont="1" applyFill="1" applyAlignment="1">
      <alignment horizontal="left" vertical="center" wrapText="1"/>
    </xf>
    <xf numFmtId="0" fontId="4" fillId="12" borderId="0" xfId="0" applyFont="1" applyFill="1" applyAlignment="1">
      <alignment horizontal="left" vertical="center"/>
    </xf>
    <xf numFmtId="0" fontId="47" fillId="12" borderId="0" xfId="0" applyFont="1" applyFill="1" applyAlignment="1">
      <alignment horizontal="left" vertical="center"/>
    </xf>
    <xf numFmtId="0" fontId="39" fillId="12" borderId="0" xfId="0" applyFont="1" applyFill="1" applyAlignment="1">
      <alignment wrapText="1"/>
    </xf>
    <xf numFmtId="0" fontId="0" fillId="12" borderId="0" xfId="0" applyFill="1" applyAlignment="1">
      <alignment horizontal="left" wrapText="1"/>
    </xf>
    <xf numFmtId="0" fontId="43" fillId="12" borderId="0" xfId="0" applyFont="1" applyFill="1"/>
    <xf numFmtId="169" fontId="43" fillId="15" borderId="3" xfId="0" applyNumberFormat="1" applyFont="1" applyFill="1" applyBorder="1" applyAlignment="1" applyProtection="1">
      <alignment horizontal="right" wrapText="1"/>
      <protection locked="0"/>
    </xf>
    <xf numFmtId="169" fontId="57" fillId="10" borderId="3" xfId="0" applyNumberFormat="1" applyFont="1" applyFill="1" applyBorder="1" applyAlignment="1">
      <alignment horizontal="right" wrapText="1"/>
    </xf>
    <xf numFmtId="169" fontId="43" fillId="15" borderId="3" xfId="0" applyNumberFormat="1" applyFont="1" applyFill="1" applyBorder="1" applyAlignment="1">
      <alignment horizontal="right" vertical="center"/>
    </xf>
    <xf numFmtId="169" fontId="43" fillId="15" borderId="3" xfId="0" applyNumberFormat="1" applyFont="1" applyFill="1" applyBorder="1" applyAlignment="1">
      <alignment horizontal="right" wrapText="1"/>
    </xf>
    <xf numFmtId="169" fontId="57" fillId="10" borderId="3" xfId="0" applyNumberFormat="1" applyFont="1" applyFill="1" applyBorder="1" applyAlignment="1">
      <alignment horizontal="right"/>
    </xf>
    <xf numFmtId="0" fontId="57" fillId="11" borderId="0" xfId="0" applyFont="1" applyFill="1" applyAlignment="1">
      <alignment horizontal="left" vertical="top" wrapText="1"/>
    </xf>
    <xf numFmtId="171" fontId="57" fillId="10" borderId="3" xfId="27" applyNumberFormat="1" applyFont="1" applyFill="1" applyBorder="1" applyAlignment="1">
      <alignment horizontal="right" vertical="top" wrapText="1"/>
    </xf>
    <xf numFmtId="169" fontId="57" fillId="10" borderId="3" xfId="0" applyNumberFormat="1" applyFont="1" applyFill="1" applyBorder="1" applyAlignment="1">
      <alignment horizontal="right" vertical="top"/>
    </xf>
    <xf numFmtId="0" fontId="69" fillId="11" borderId="0" xfId="0" applyFont="1" applyFill="1" applyAlignment="1">
      <alignment horizontal="left"/>
    </xf>
    <xf numFmtId="1" fontId="70" fillId="13" borderId="0" xfId="1" applyNumberFormat="1" applyFont="1" applyFill="1" applyAlignment="1">
      <alignment horizontal="left" vertical="top" wrapText="1"/>
    </xf>
    <xf numFmtId="0" fontId="57" fillId="11" borderId="0" xfId="0" applyFont="1" applyFill="1" applyAlignment="1" applyProtection="1">
      <alignment horizontal="left" vertical="center"/>
      <protection hidden="1"/>
    </xf>
    <xf numFmtId="0" fontId="43" fillId="11" borderId="0" xfId="0" applyFont="1" applyFill="1" applyAlignment="1">
      <alignment horizontal="left" vertical="center"/>
    </xf>
    <xf numFmtId="0" fontId="4" fillId="11" borderId="0" xfId="0" applyFont="1" applyFill="1" applyAlignment="1">
      <alignment vertical="center"/>
    </xf>
    <xf numFmtId="1" fontId="43" fillId="15" borderId="3" xfId="0" applyNumberFormat="1" applyFont="1" applyFill="1" applyBorder="1" applyAlignment="1">
      <alignment horizontal="right" vertical="top" wrapText="1"/>
    </xf>
    <xf numFmtId="169" fontId="43" fillId="15" borderId="3" xfId="0" applyNumberFormat="1" applyFont="1" applyFill="1" applyBorder="1" applyAlignment="1">
      <alignment horizontal="right" vertical="top" wrapText="1"/>
    </xf>
    <xf numFmtId="0" fontId="43" fillId="11" borderId="7" xfId="0" applyFont="1" applyFill="1" applyBorder="1" applyAlignment="1">
      <alignment horizontal="center" wrapText="1"/>
    </xf>
    <xf numFmtId="1" fontId="0" fillId="0" borderId="3" xfId="0" applyNumberFormat="1" applyBorder="1"/>
    <xf numFmtId="169" fontId="0" fillId="0" borderId="3" xfId="0" applyNumberFormat="1" applyBorder="1"/>
    <xf numFmtId="0" fontId="39" fillId="11" borderId="0" xfId="0" applyFont="1" applyFill="1" applyAlignment="1">
      <alignment horizontal="center" wrapText="1"/>
    </xf>
    <xf numFmtId="0" fontId="90" fillId="11" borderId="0" xfId="0" applyFont="1" applyFill="1" applyAlignment="1">
      <alignment vertical="center"/>
    </xf>
    <xf numFmtId="0" fontId="57" fillId="11" borderId="0" xfId="0" applyFont="1" applyFill="1"/>
    <xf numFmtId="0" fontId="43" fillId="11" borderId="0" xfId="0" applyFont="1" applyFill="1" applyAlignment="1">
      <alignment horizontal="left" vertical="top"/>
    </xf>
    <xf numFmtId="169" fontId="57" fillId="11" borderId="3" xfId="0" applyNumberFormat="1" applyFont="1" applyFill="1" applyBorder="1" applyAlignment="1">
      <alignment horizontal="right" wrapText="1"/>
    </xf>
    <xf numFmtId="0" fontId="57" fillId="11" borderId="0" xfId="0" applyFont="1" applyFill="1" applyAlignment="1">
      <alignment horizontal="left" vertical="center" wrapText="1"/>
    </xf>
    <xf numFmtId="0" fontId="57" fillId="11" borderId="0" xfId="0" applyFont="1" applyFill="1" applyAlignment="1">
      <alignment vertical="center" wrapText="1"/>
    </xf>
    <xf numFmtId="15" fontId="57" fillId="15" borderId="3" xfId="0" applyNumberFormat="1" applyFont="1" applyFill="1" applyBorder="1" applyAlignment="1">
      <alignment horizontal="center"/>
    </xf>
    <xf numFmtId="0" fontId="57" fillId="11" borderId="0" xfId="0" applyFont="1" applyFill="1" applyAlignment="1">
      <alignment horizontal="center" vertical="center"/>
    </xf>
    <xf numFmtId="2" fontId="64" fillId="11" borderId="0" xfId="0" applyNumberFormat="1" applyFont="1" applyFill="1" applyAlignment="1" applyProtection="1">
      <alignment horizontal="center" vertical="center"/>
      <protection hidden="1"/>
    </xf>
    <xf numFmtId="0" fontId="87" fillId="0" borderId="0" xfId="0" applyFont="1" applyAlignment="1">
      <alignment horizontal="center" vertical="center"/>
    </xf>
    <xf numFmtId="0" fontId="89" fillId="12" borderId="0" xfId="0" applyFont="1" applyFill="1"/>
    <xf numFmtId="0" fontId="47" fillId="12" borderId="0" xfId="0" applyFont="1" applyFill="1" applyAlignment="1" applyProtection="1">
      <alignment horizontal="left" vertical="center"/>
      <protection hidden="1"/>
    </xf>
    <xf numFmtId="0" fontId="89" fillId="12" borderId="0" xfId="0" applyFont="1" applyFill="1" applyAlignment="1">
      <alignment horizontal="left" vertical="center"/>
    </xf>
    <xf numFmtId="0" fontId="89" fillId="12" borderId="0" xfId="0" applyFont="1" applyFill="1" applyAlignment="1">
      <alignment horizontal="right"/>
    </xf>
    <xf numFmtId="0" fontId="43" fillId="11" borderId="17" xfId="0" applyFont="1" applyFill="1" applyBorder="1" applyAlignment="1">
      <alignment horizontal="center" vertical="center"/>
    </xf>
    <xf numFmtId="0" fontId="57" fillId="11" borderId="17" xfId="0" applyFont="1" applyFill="1" applyBorder="1" applyAlignment="1">
      <alignment horizontal="center" vertical="center"/>
    </xf>
    <xf numFmtId="0" fontId="43" fillId="6" borderId="3" xfId="0" applyFont="1" applyFill="1" applyBorder="1" applyAlignment="1">
      <alignment horizontal="center" wrapText="1"/>
    </xf>
    <xf numFmtId="1" fontId="57" fillId="10" borderId="3" xfId="0" applyNumberFormat="1" applyFont="1" applyFill="1" applyBorder="1" applyAlignment="1">
      <alignment horizontal="right" wrapText="1"/>
    </xf>
    <xf numFmtId="0" fontId="57" fillId="11" borderId="0" xfId="0" applyFont="1" applyFill="1" applyAlignment="1" applyProtection="1">
      <alignment horizontal="center" vertical="center"/>
      <protection hidden="1"/>
    </xf>
    <xf numFmtId="0" fontId="43" fillId="11" borderId="17" xfId="0" applyFont="1" applyFill="1" applyBorder="1" applyAlignment="1">
      <alignment horizontal="center" vertical="center" wrapText="1"/>
    </xf>
    <xf numFmtId="0" fontId="57" fillId="11" borderId="17" xfId="0" applyFont="1" applyFill="1" applyBorder="1" applyAlignment="1">
      <alignment horizontal="center" vertical="center" wrapText="1"/>
    </xf>
    <xf numFmtId="1" fontId="0" fillId="10" borderId="3" xfId="0" applyNumberFormat="1" applyFill="1" applyBorder="1"/>
    <xf numFmtId="169" fontId="0" fillId="10" borderId="3" xfId="0" applyNumberFormat="1" applyFill="1" applyBorder="1"/>
    <xf numFmtId="0" fontId="57" fillId="11" borderId="0" xfId="0" applyFont="1" applyFill="1" applyAlignment="1">
      <alignment horizontal="left" vertical="center"/>
    </xf>
    <xf numFmtId="0" fontId="85" fillId="11" borderId="0" xfId="0" applyFont="1" applyFill="1"/>
    <xf numFmtId="0" fontId="85" fillId="11" borderId="0" xfId="0" applyFont="1" applyFill="1" applyAlignment="1">
      <alignment horizontal="right"/>
    </xf>
    <xf numFmtId="166" fontId="64" fillId="11" borderId="0" xfId="0" applyNumberFormat="1" applyFont="1" applyFill="1" applyAlignment="1" applyProtection="1">
      <alignment horizontal="right"/>
      <protection hidden="1"/>
    </xf>
    <xf numFmtId="0" fontId="85" fillId="11" borderId="0" xfId="0" applyFont="1" applyFill="1" applyAlignment="1">
      <alignment horizontal="left"/>
    </xf>
    <xf numFmtId="166" fontId="20" fillId="3" borderId="0" xfId="0" applyNumberFormat="1" applyFont="1" applyFill="1" applyAlignment="1" applyProtection="1">
      <alignment horizontal="right"/>
      <protection hidden="1"/>
    </xf>
    <xf numFmtId="0" fontId="87" fillId="3" borderId="0" xfId="0" applyFont="1" applyFill="1" applyAlignment="1">
      <alignment horizontal="right"/>
    </xf>
    <xf numFmtId="0" fontId="87" fillId="0" borderId="0" xfId="0" applyFont="1"/>
    <xf numFmtId="0" fontId="87" fillId="0" borderId="0" xfId="0" applyFont="1" applyAlignment="1">
      <alignment horizontal="right"/>
    </xf>
    <xf numFmtId="0" fontId="64" fillId="11" borderId="0" xfId="0" applyFont="1" applyFill="1" applyAlignment="1" applyProtection="1">
      <alignment horizontal="right"/>
      <protection hidden="1"/>
    </xf>
    <xf numFmtId="0" fontId="0" fillId="0" borderId="3" xfId="0" applyBorder="1"/>
    <xf numFmtId="169" fontId="43" fillId="0" borderId="3" xfId="0" applyNumberFormat="1" applyFont="1" applyBorder="1" applyAlignment="1" applyProtection="1">
      <alignment horizontal="right" wrapText="1"/>
      <protection locked="0"/>
    </xf>
    <xf numFmtId="169" fontId="57" fillId="10" borderId="3" xfId="0" applyNumberFormat="1" applyFont="1" applyFill="1" applyBorder="1" applyAlignment="1">
      <alignment horizontal="right" vertical="center" wrapText="1"/>
    </xf>
    <xf numFmtId="169" fontId="43" fillId="11" borderId="3" xfId="0" applyNumberFormat="1" applyFont="1" applyFill="1" applyBorder="1" applyAlignment="1" applyProtection="1">
      <alignment horizontal="right" vertical="center" wrapText="1"/>
      <protection locked="0"/>
    </xf>
    <xf numFmtId="169" fontId="43" fillId="10" borderId="3" xfId="0" applyNumberFormat="1" applyFont="1" applyFill="1" applyBorder="1" applyAlignment="1" applyProtection="1">
      <alignment horizontal="right" vertical="center" wrapText="1"/>
      <protection locked="0"/>
    </xf>
    <xf numFmtId="0" fontId="0" fillId="11" borderId="0" xfId="0" applyFill="1" applyAlignment="1">
      <alignment horizontal="center" vertical="center" wrapText="1"/>
    </xf>
    <xf numFmtId="166" fontId="57" fillId="11" borderId="0" xfId="0" applyNumberFormat="1" applyFont="1" applyFill="1" applyAlignment="1" applyProtection="1">
      <alignment horizontal="center" vertical="center" wrapText="1"/>
      <protection hidden="1"/>
    </xf>
    <xf numFmtId="170" fontId="0" fillId="0" borderId="3" xfId="0" applyNumberFormat="1" applyBorder="1"/>
    <xf numFmtId="169" fontId="0" fillId="11" borderId="3" xfId="0" applyNumberFormat="1" applyFill="1" applyBorder="1" applyAlignment="1">
      <alignment vertical="center"/>
    </xf>
    <xf numFmtId="169" fontId="43" fillId="0" borderId="3" xfId="0" applyNumberFormat="1" applyFont="1" applyBorder="1" applyAlignment="1" applyProtection="1">
      <alignment horizontal="right" vertical="center" wrapText="1"/>
      <protection locked="0"/>
    </xf>
    <xf numFmtId="169" fontId="0" fillId="0" borderId="3" xfId="0" applyNumberFormat="1" applyBorder="1" applyAlignment="1">
      <alignment vertical="center"/>
    </xf>
    <xf numFmtId="2" fontId="43" fillId="11" borderId="0" xfId="0" applyNumberFormat="1" applyFont="1" applyFill="1" applyAlignment="1">
      <alignment horizontal="right" vertical="center"/>
    </xf>
    <xf numFmtId="0" fontId="72" fillId="11" borderId="0" xfId="0" applyFont="1" applyFill="1"/>
    <xf numFmtId="0" fontId="43" fillId="11" borderId="0" xfId="0" applyFont="1" applyFill="1" applyAlignment="1">
      <alignment vertical="center"/>
    </xf>
    <xf numFmtId="0" fontId="43" fillId="11" borderId="0" xfId="0" applyFont="1" applyFill="1" applyAlignment="1">
      <alignment vertical="center" wrapText="1"/>
    </xf>
    <xf numFmtId="2" fontId="64" fillId="11" borderId="0" xfId="0" applyNumberFormat="1" applyFont="1" applyFill="1" applyAlignment="1" applyProtection="1">
      <alignment horizontal="right"/>
      <protection hidden="1"/>
    </xf>
    <xf numFmtId="2" fontId="85" fillId="11" borderId="0" xfId="0" applyNumberFormat="1" applyFont="1" applyFill="1" applyAlignment="1">
      <alignment horizontal="right"/>
    </xf>
    <xf numFmtId="169" fontId="0" fillId="0" borderId="3" xfId="0" applyNumberFormat="1" applyBorder="1" applyAlignment="1">
      <alignment horizontal="right" vertical="center"/>
    </xf>
    <xf numFmtId="0" fontId="85" fillId="6" borderId="3" xfId="0" applyFont="1" applyFill="1" applyBorder="1" applyAlignment="1">
      <alignment horizontal="center" vertical="center" wrapText="1"/>
    </xf>
    <xf numFmtId="0" fontId="43" fillId="0" borderId="3" xfId="0" applyFont="1" applyBorder="1" applyAlignment="1">
      <alignment vertical="center"/>
    </xf>
    <xf numFmtId="0" fontId="93" fillId="11" borderId="0" xfId="0" applyFont="1" applyFill="1"/>
    <xf numFmtId="0" fontId="94" fillId="11" borderId="0" xfId="0" applyFont="1" applyFill="1" applyAlignment="1">
      <alignment horizontal="center"/>
    </xf>
    <xf numFmtId="1" fontId="95" fillId="11" borderId="0" xfId="1" applyNumberFormat="1" applyFont="1" applyFill="1" applyAlignment="1">
      <alignment vertical="top" wrapText="1"/>
    </xf>
    <xf numFmtId="0" fontId="93" fillId="11" borderId="0" xfId="0" applyFont="1" applyFill="1" applyAlignment="1">
      <alignment horizontal="center" wrapText="1"/>
    </xf>
    <xf numFmtId="0" fontId="38" fillId="0" borderId="0" xfId="0" applyFont="1"/>
    <xf numFmtId="0" fontId="38" fillId="0" borderId="0" xfId="0" applyFont="1" applyAlignment="1">
      <alignment horizontal="center" wrapText="1"/>
    </xf>
    <xf numFmtId="0" fontId="96" fillId="11" borderId="0" xfId="9" applyFont="1" applyFill="1"/>
    <xf numFmtId="0" fontId="97" fillId="11" borderId="0" xfId="9" applyFont="1" applyFill="1" applyAlignment="1">
      <alignment horizontal="left" vertical="center"/>
    </xf>
    <xf numFmtId="0" fontId="69" fillId="11" borderId="0" xfId="9" applyFont="1" applyFill="1" applyAlignment="1">
      <alignment horizontal="left"/>
    </xf>
    <xf numFmtId="0" fontId="98" fillId="11" borderId="0" xfId="9" applyFont="1" applyFill="1"/>
    <xf numFmtId="0" fontId="99" fillId="11" borderId="0" xfId="9" applyFont="1" applyFill="1"/>
    <xf numFmtId="0" fontId="43" fillId="11" borderId="0" xfId="10" applyFont="1" applyFill="1"/>
    <xf numFmtId="0" fontId="43" fillId="11" borderId="0" xfId="10" applyFont="1" applyFill="1" applyAlignment="1" applyProtection="1">
      <alignment horizontal="left" vertical="top" wrapText="1"/>
      <protection locked="0"/>
    </xf>
    <xf numFmtId="0" fontId="100" fillId="11" borderId="0" xfId="10" applyFont="1" applyFill="1"/>
    <xf numFmtId="0" fontId="101" fillId="11" borderId="0" xfId="9" applyFont="1" applyFill="1"/>
    <xf numFmtId="0" fontId="102" fillId="11" borderId="0" xfId="9" applyFont="1" applyFill="1"/>
    <xf numFmtId="0" fontId="57" fillId="11" borderId="0" xfId="9" applyFont="1" applyFill="1" applyAlignment="1">
      <alignment horizontal="right" vertical="top"/>
    </xf>
    <xf numFmtId="0" fontId="98" fillId="11" borderId="0" xfId="9" applyFont="1" applyFill="1" applyAlignment="1">
      <alignment horizontal="right"/>
    </xf>
    <xf numFmtId="0" fontId="98" fillId="11" borderId="0" xfId="9" quotePrefix="1" applyFont="1" applyFill="1" applyAlignment="1">
      <alignment horizontal="right"/>
    </xf>
    <xf numFmtId="0" fontId="103" fillId="11" borderId="0" xfId="9" applyFont="1" applyFill="1"/>
    <xf numFmtId="0" fontId="65" fillId="13" borderId="15" xfId="0" applyFont="1" applyFill="1" applyBorder="1" applyAlignment="1">
      <alignment horizontal="center" vertical="center" wrapText="1"/>
    </xf>
    <xf numFmtId="0" fontId="104" fillId="11" borderId="0" xfId="0" applyFont="1" applyFill="1" applyAlignment="1">
      <alignment horizontal="center" vertical="center" wrapText="1"/>
    </xf>
    <xf numFmtId="0" fontId="105" fillId="11" borderId="0" xfId="0" applyFont="1" applyFill="1" applyAlignment="1">
      <alignment wrapText="1"/>
    </xf>
    <xf numFmtId="0" fontId="0" fillId="0" borderId="0" xfId="0" applyAlignment="1">
      <alignment vertical="top"/>
    </xf>
    <xf numFmtId="17" fontId="0" fillId="0" borderId="0" xfId="0" applyNumberFormat="1" applyAlignment="1">
      <alignment vertical="top"/>
    </xf>
    <xf numFmtId="0" fontId="0" fillId="0" borderId="0" xfId="0" applyAlignment="1">
      <alignment vertical="top" wrapText="1"/>
    </xf>
    <xf numFmtId="169" fontId="43" fillId="0" borderId="3" xfId="0" applyNumberFormat="1" applyFont="1" applyBorder="1" applyAlignment="1">
      <alignment horizontal="center" vertical="center" wrapText="1"/>
    </xf>
    <xf numFmtId="1" fontId="0" fillId="2" borderId="3" xfId="0" applyNumberFormat="1" applyFill="1" applyBorder="1"/>
    <xf numFmtId="169" fontId="0" fillId="2" borderId="3" xfId="0" applyNumberFormat="1" applyFill="1" applyBorder="1"/>
    <xf numFmtId="169" fontId="43" fillId="2" borderId="3" xfId="0" applyNumberFormat="1" applyFont="1" applyFill="1" applyBorder="1" applyAlignment="1" applyProtection="1">
      <alignment horizontal="right" vertical="center" wrapText="1"/>
      <protection locked="0"/>
    </xf>
    <xf numFmtId="0" fontId="1" fillId="3" borderId="0" xfId="0" applyFont="1" applyFill="1" applyAlignment="1">
      <alignment vertical="center"/>
    </xf>
    <xf numFmtId="0" fontId="1" fillId="3" borderId="0" xfId="0" applyFont="1" applyFill="1"/>
    <xf numFmtId="0" fontId="5" fillId="11" borderId="0" xfId="28" applyFill="1" applyAlignment="1" applyProtection="1">
      <alignment horizontal="left" wrapText="1"/>
      <protection locked="0"/>
    </xf>
    <xf numFmtId="0" fontId="5" fillId="11" borderId="0" xfId="28" applyFill="1" applyAlignment="1" applyProtection="1">
      <alignment wrapText="1"/>
      <protection locked="0"/>
    </xf>
    <xf numFmtId="0" fontId="5" fillId="11" borderId="0" xfId="28" applyFill="1" applyProtection="1">
      <protection locked="0"/>
    </xf>
    <xf numFmtId="0" fontId="43" fillId="16" borderId="0" xfId="0" applyFont="1" applyFill="1" applyAlignment="1">
      <alignment horizontal="left"/>
    </xf>
    <xf numFmtId="0" fontId="0" fillId="16" borderId="0" xfId="0" applyFill="1" applyAlignment="1">
      <alignment vertical="center"/>
    </xf>
    <xf numFmtId="0" fontId="0" fillId="16" borderId="0" xfId="0" applyFill="1"/>
    <xf numFmtId="0" fontId="57" fillId="16" borderId="0" xfId="0" applyFont="1" applyFill="1" applyAlignment="1">
      <alignment vertical="center"/>
    </xf>
    <xf numFmtId="169" fontId="43" fillId="15" borderId="18" xfId="0" applyNumberFormat="1" applyFont="1" applyFill="1" applyBorder="1" applyAlignment="1" applyProtection="1">
      <alignment horizontal="right" wrapText="1"/>
      <protection locked="0"/>
    </xf>
    <xf numFmtId="169" fontId="57" fillId="10" borderId="19" xfId="0" applyNumberFormat="1" applyFont="1" applyFill="1" applyBorder="1" applyAlignment="1">
      <alignment horizontal="right" wrapText="1"/>
    </xf>
    <xf numFmtId="169" fontId="43" fillId="16" borderId="7" xfId="0" applyNumberFormat="1" applyFont="1" applyFill="1" applyBorder="1" applyAlignment="1" applyProtection="1">
      <alignment horizontal="right" wrapText="1"/>
      <protection locked="0"/>
    </xf>
    <xf numFmtId="169" fontId="0" fillId="0" borderId="18" xfId="0" applyNumberFormat="1" applyBorder="1" applyAlignment="1">
      <alignment vertical="center"/>
    </xf>
    <xf numFmtId="169" fontId="43" fillId="0" borderId="18" xfId="0" applyNumberFormat="1" applyFont="1" applyBorder="1" applyAlignment="1" applyProtection="1">
      <alignment horizontal="right" vertical="center" wrapText="1"/>
      <protection locked="0"/>
    </xf>
    <xf numFmtId="169" fontId="57" fillId="10" borderId="19" xfId="0" applyNumberFormat="1" applyFont="1" applyFill="1" applyBorder="1" applyAlignment="1">
      <alignment horizontal="right" vertical="center" wrapText="1"/>
    </xf>
    <xf numFmtId="169" fontId="43" fillId="16" borderId="7" xfId="0" applyNumberFormat="1" applyFont="1" applyFill="1" applyBorder="1" applyAlignment="1" applyProtection="1">
      <alignment horizontal="right" vertical="center" wrapText="1"/>
      <protection locked="0"/>
    </xf>
    <xf numFmtId="169" fontId="43" fillId="10" borderId="18" xfId="0" applyNumberFormat="1" applyFont="1" applyFill="1" applyBorder="1" applyAlignment="1" applyProtection="1">
      <alignment horizontal="right" vertical="center" wrapText="1"/>
      <protection locked="0"/>
    </xf>
    <xf numFmtId="166" fontId="0" fillId="0" borderId="0" xfId="0" applyNumberFormat="1"/>
    <xf numFmtId="0" fontId="41" fillId="11" borderId="0" xfId="7" applyFont="1" applyFill="1" applyAlignment="1">
      <alignment horizontal="center" vertical="center"/>
    </xf>
    <xf numFmtId="0" fontId="47" fillId="12" borderId="0" xfId="7" applyFont="1" applyFill="1" applyAlignment="1">
      <alignment horizontal="left" vertical="center"/>
    </xf>
    <xf numFmtId="0" fontId="57" fillId="0" borderId="8" xfId="7" applyFont="1" applyBorder="1" applyAlignment="1">
      <alignment horizontal="center" vertical="center" wrapText="1"/>
    </xf>
    <xf numFmtId="0" fontId="57" fillId="0" borderId="12" xfId="7" applyFont="1" applyBorder="1" applyAlignment="1">
      <alignment horizontal="center" vertical="center" wrapText="1"/>
    </xf>
    <xf numFmtId="0" fontId="57" fillId="0" borderId="9" xfId="7" applyFont="1" applyBorder="1" applyAlignment="1">
      <alignment horizontal="center" vertical="center" wrapText="1"/>
    </xf>
    <xf numFmtId="0" fontId="57" fillId="0" borderId="10" xfId="7" applyFont="1" applyBorder="1" applyAlignment="1">
      <alignment horizontal="center" vertical="center" wrapText="1"/>
    </xf>
    <xf numFmtId="0" fontId="57" fillId="0" borderId="5" xfId="7" applyFont="1" applyBorder="1" applyAlignment="1">
      <alignment horizontal="center" vertical="center" wrapText="1"/>
    </xf>
    <xf numFmtId="0" fontId="57" fillId="0" borderId="11" xfId="7" applyFont="1" applyBorder="1" applyAlignment="1">
      <alignment horizontal="center" vertical="center" wrapText="1"/>
    </xf>
    <xf numFmtId="0" fontId="43" fillId="0" borderId="1" xfId="7" applyFont="1" applyBorder="1" applyAlignment="1">
      <alignment horizontal="left"/>
    </xf>
    <xf numFmtId="0" fontId="43" fillId="0" borderId="7" xfId="7" applyFont="1" applyBorder="1" applyAlignment="1">
      <alignment horizontal="left"/>
    </xf>
    <xf numFmtId="0" fontId="43" fillId="0" borderId="2" xfId="7" applyFont="1" applyBorder="1" applyAlignment="1">
      <alignment horizontal="left"/>
    </xf>
    <xf numFmtId="0" fontId="53" fillId="0" borderId="1" xfId="3" applyFont="1" applyFill="1" applyBorder="1" applyAlignment="1" applyProtection="1">
      <alignment horizontal="left"/>
    </xf>
    <xf numFmtId="0" fontId="45" fillId="11" borderId="0" xfId="7" applyFont="1" applyFill="1" applyAlignment="1">
      <alignment horizontal="left" vertical="top" wrapText="1"/>
    </xf>
    <xf numFmtId="0" fontId="34" fillId="0" borderId="0" xfId="0" applyFont="1" applyAlignment="1">
      <alignment vertical="center"/>
    </xf>
    <xf numFmtId="0" fontId="33" fillId="0" borderId="0" xfId="0" applyFont="1" applyAlignment="1">
      <alignment vertical="center"/>
    </xf>
    <xf numFmtId="0" fontId="36" fillId="0" borderId="0" xfId="0" applyFont="1" applyAlignment="1">
      <alignment horizontal="center" vertical="center"/>
    </xf>
    <xf numFmtId="0" fontId="5" fillId="11" borderId="0" xfId="28" applyFill="1" applyAlignment="1" applyProtection="1">
      <alignment horizontal="left" wrapText="1"/>
      <protection locked="0"/>
    </xf>
    <xf numFmtId="0" fontId="0" fillId="11" borderId="0" xfId="28" applyFont="1" applyFill="1" applyAlignment="1" applyProtection="1">
      <alignment horizontal="left" wrapText="1"/>
      <protection locked="0"/>
    </xf>
    <xf numFmtId="0" fontId="41" fillId="11" borderId="0" xfId="0" applyFont="1" applyFill="1" applyAlignment="1">
      <alignment horizontal="left"/>
    </xf>
    <xf numFmtId="0" fontId="43" fillId="11" borderId="0" xfId="0" applyFont="1" applyFill="1" applyAlignment="1">
      <alignment horizontal="left" wrapText="1"/>
    </xf>
    <xf numFmtId="0" fontId="36" fillId="11" borderId="0" xfId="0" applyFont="1" applyFill="1" applyAlignment="1">
      <alignment horizontal="center" vertical="center"/>
    </xf>
    <xf numFmtId="1" fontId="70" fillId="13" borderId="13" xfId="1" applyNumberFormat="1" applyFont="1" applyFill="1" applyBorder="1" applyAlignment="1">
      <alignment horizontal="left" vertical="top" wrapText="1"/>
    </xf>
    <xf numFmtId="1" fontId="70" fillId="13" borderId="0" xfId="1" applyNumberFormat="1" applyFont="1" applyFill="1" applyAlignment="1">
      <alignment horizontal="left" vertical="top" wrapText="1"/>
    </xf>
    <xf numFmtId="0" fontId="85" fillId="6" borderId="1" xfId="0" applyFont="1" applyFill="1" applyBorder="1" applyAlignment="1">
      <alignment horizontal="center" vertical="center" wrapText="1"/>
    </xf>
    <xf numFmtId="0" fontId="85" fillId="6" borderId="2" xfId="0" applyFont="1" applyFill="1" applyBorder="1" applyAlignment="1">
      <alignment horizontal="center" vertical="center" wrapText="1"/>
    </xf>
    <xf numFmtId="1" fontId="70" fillId="13" borderId="13" xfId="1" applyNumberFormat="1" applyFont="1" applyFill="1" applyBorder="1" applyAlignment="1">
      <alignment horizontal="left" vertical="center" wrapText="1"/>
    </xf>
    <xf numFmtId="1" fontId="70" fillId="13" borderId="0" xfId="1" applyNumberFormat="1" applyFont="1" applyFill="1" applyAlignment="1">
      <alignment horizontal="left" vertical="center" wrapText="1"/>
    </xf>
    <xf numFmtId="0" fontId="43" fillId="11" borderId="0" xfId="0" applyFont="1" applyFill="1" applyAlignment="1">
      <alignment horizontal="center"/>
    </xf>
    <xf numFmtId="0" fontId="47" fillId="12" borderId="1" xfId="0" applyFont="1" applyFill="1" applyBorder="1" applyAlignment="1" applyProtection="1">
      <alignment horizontal="center" vertical="center" wrapText="1"/>
      <protection hidden="1"/>
    </xf>
    <xf numFmtId="0" fontId="47" fillId="12" borderId="2" xfId="0" applyFont="1" applyFill="1" applyBorder="1" applyAlignment="1" applyProtection="1">
      <alignment horizontal="center" vertical="center" wrapText="1"/>
      <protection hidden="1"/>
    </xf>
    <xf numFmtId="0" fontId="43" fillId="11" borderId="5" xfId="0" applyFont="1" applyFill="1" applyBorder="1" applyAlignment="1">
      <alignment horizontal="left" vertical="center"/>
    </xf>
    <xf numFmtId="0" fontId="48" fillId="6" borderId="1" xfId="0" applyFont="1" applyFill="1" applyBorder="1" applyAlignment="1">
      <alignment horizontal="center" wrapText="1"/>
    </xf>
    <xf numFmtId="0" fontId="48" fillId="6" borderId="2" xfId="0" applyFont="1" applyFill="1" applyBorder="1" applyAlignment="1">
      <alignment horizontal="center" wrapText="1"/>
    </xf>
    <xf numFmtId="172" fontId="57" fillId="10" borderId="1" xfId="26" applyNumberFormat="1" applyFont="1" applyFill="1" applyBorder="1" applyAlignment="1">
      <alignment horizontal="center"/>
    </xf>
    <xf numFmtId="172" fontId="57" fillId="10" borderId="2" xfId="26" applyNumberFormat="1" applyFont="1" applyFill="1" applyBorder="1" applyAlignment="1">
      <alignment horizontal="center"/>
    </xf>
    <xf numFmtId="0" fontId="85" fillId="6" borderId="1" xfId="0" applyFont="1" applyFill="1" applyBorder="1" applyAlignment="1">
      <alignment horizontal="center" wrapText="1"/>
    </xf>
    <xf numFmtId="0" fontId="85" fillId="6" borderId="7" xfId="0" applyFont="1" applyFill="1" applyBorder="1" applyAlignment="1">
      <alignment horizontal="center" wrapText="1"/>
    </xf>
    <xf numFmtId="0" fontId="85" fillId="6" borderId="2" xfId="0" applyFont="1" applyFill="1" applyBorder="1" applyAlignment="1">
      <alignment horizontal="center" wrapText="1"/>
    </xf>
    <xf numFmtId="1" fontId="88" fillId="13" borderId="13" xfId="1" applyNumberFormat="1" applyFont="1" applyFill="1" applyBorder="1" applyAlignment="1">
      <alignment horizontal="left" vertical="top" wrapText="1"/>
    </xf>
    <xf numFmtId="1" fontId="88" fillId="13" borderId="0" xfId="1" applyNumberFormat="1" applyFont="1" applyFill="1" applyAlignment="1">
      <alignment horizontal="left" vertical="top" wrapText="1"/>
    </xf>
    <xf numFmtId="0" fontId="29" fillId="11" borderId="0" xfId="0" applyFont="1" applyFill="1"/>
    <xf numFmtId="0" fontId="43" fillId="6" borderId="3" xfId="0" applyFont="1" applyFill="1" applyBorder="1" applyAlignment="1">
      <alignment horizontal="left" vertical="center" wrapText="1"/>
    </xf>
    <xf numFmtId="0" fontId="0" fillId="6" borderId="3" xfId="0" applyFill="1" applyBorder="1" applyAlignment="1">
      <alignment horizontal="left" vertical="center"/>
    </xf>
    <xf numFmtId="0" fontId="4" fillId="6" borderId="3" xfId="0" applyFont="1" applyFill="1" applyBorder="1" applyAlignment="1">
      <alignment horizontal="left" vertical="center"/>
    </xf>
    <xf numFmtId="0" fontId="57" fillId="6" borderId="3" xfId="0" applyFont="1" applyFill="1" applyBorder="1" applyAlignment="1">
      <alignment horizontal="left" vertical="center" wrapText="1"/>
    </xf>
    <xf numFmtId="0" fontId="43" fillId="6" borderId="8" xfId="0" applyFont="1" applyFill="1" applyBorder="1" applyAlignment="1">
      <alignment horizontal="left" vertical="center" wrapText="1"/>
    </xf>
    <xf numFmtId="0" fontId="43" fillId="6" borderId="12" xfId="0" applyFont="1" applyFill="1" applyBorder="1" applyAlignment="1">
      <alignment horizontal="left" vertical="center" wrapText="1"/>
    </xf>
    <xf numFmtId="0" fontId="43" fillId="6" borderId="9" xfId="0" applyFont="1" applyFill="1" applyBorder="1" applyAlignment="1">
      <alignment horizontal="left" vertical="center" wrapText="1"/>
    </xf>
    <xf numFmtId="0" fontId="43" fillId="6" borderId="10" xfId="0" applyFont="1" applyFill="1" applyBorder="1" applyAlignment="1">
      <alignment horizontal="left" vertical="center" wrapText="1"/>
    </xf>
    <xf numFmtId="0" fontId="43" fillId="6" borderId="5" xfId="0" applyFont="1" applyFill="1" applyBorder="1" applyAlignment="1">
      <alignment horizontal="left" vertical="center" wrapText="1"/>
    </xf>
    <xf numFmtId="0" fontId="43" fillId="6" borderId="11" xfId="0" applyFont="1" applyFill="1" applyBorder="1" applyAlignment="1">
      <alignment horizontal="left" vertical="center" wrapText="1"/>
    </xf>
    <xf numFmtId="0" fontId="4" fillId="6" borderId="8" xfId="0" applyFont="1" applyFill="1" applyBorder="1" applyAlignment="1">
      <alignment horizontal="left" vertical="center"/>
    </xf>
    <xf numFmtId="0" fontId="4" fillId="6" borderId="12" xfId="0" applyFont="1" applyFill="1" applyBorder="1" applyAlignment="1">
      <alignment horizontal="left" vertical="center"/>
    </xf>
    <xf numFmtId="0" fontId="4" fillId="6" borderId="9" xfId="0" applyFont="1" applyFill="1" applyBorder="1" applyAlignment="1">
      <alignment horizontal="left" vertical="center"/>
    </xf>
    <xf numFmtId="0" fontId="4" fillId="6" borderId="10" xfId="0" applyFont="1" applyFill="1" applyBorder="1" applyAlignment="1">
      <alignment horizontal="left" vertical="center"/>
    </xf>
    <xf numFmtId="0" fontId="4" fillId="6" borderId="5" xfId="0" applyFont="1" applyFill="1" applyBorder="1" applyAlignment="1">
      <alignment horizontal="left" vertical="center"/>
    </xf>
    <xf numFmtId="0" fontId="4" fillId="6" borderId="11" xfId="0" applyFont="1" applyFill="1" applyBorder="1" applyAlignment="1">
      <alignment horizontal="left" vertical="center"/>
    </xf>
    <xf numFmtId="0" fontId="43" fillId="11" borderId="0" xfId="0" applyFont="1" applyFill="1" applyAlignment="1">
      <alignment horizontal="left" vertical="center"/>
    </xf>
    <xf numFmtId="0" fontId="8" fillId="3" borderId="1" xfId="0" applyFont="1" applyFill="1" applyBorder="1" applyAlignment="1">
      <alignment horizontal="center" wrapText="1"/>
    </xf>
    <xf numFmtId="0" fontId="8" fillId="3" borderId="7" xfId="0" applyFont="1" applyFill="1" applyBorder="1" applyAlignment="1">
      <alignment horizontal="center" wrapText="1"/>
    </xf>
    <xf numFmtId="0" fontId="8" fillId="3" borderId="2" xfId="0" applyFont="1" applyFill="1" applyBorder="1" applyAlignment="1">
      <alignment horizontal="center" wrapText="1"/>
    </xf>
    <xf numFmtId="0" fontId="29" fillId="11" borderId="0" xfId="28" applyFont="1" applyFill="1"/>
    <xf numFmtId="0" fontId="43" fillId="11" borderId="0" xfId="0" applyFont="1" applyFill="1" applyAlignment="1">
      <alignment horizontal="left" vertical="center" wrapText="1"/>
    </xf>
    <xf numFmtId="0" fontId="85" fillId="6" borderId="7" xfId="0" applyFont="1" applyFill="1" applyBorder="1" applyAlignment="1">
      <alignment horizontal="center" vertical="center" wrapText="1"/>
    </xf>
    <xf numFmtId="0" fontId="36" fillId="0" borderId="0" xfId="0" applyFont="1" applyAlignment="1">
      <alignment horizontal="left" vertical="center"/>
    </xf>
    <xf numFmtId="14" fontId="43" fillId="0" borderId="1" xfId="10" applyNumberFormat="1" applyFont="1" applyBorder="1" applyAlignment="1">
      <alignment horizontal="left"/>
    </xf>
    <xf numFmtId="0" fontId="43" fillId="0" borderId="2" xfId="10" applyFont="1" applyBorder="1" applyAlignment="1">
      <alignment horizontal="left"/>
    </xf>
    <xf numFmtId="0" fontId="57" fillId="11" borderId="0" xfId="9" applyFont="1" applyFill="1" applyAlignment="1">
      <alignment horizontal="left" vertical="top" wrapText="1"/>
    </xf>
    <xf numFmtId="0" fontId="41" fillId="11" borderId="0" xfId="9" applyFont="1" applyFill="1" applyAlignment="1">
      <alignment horizontal="left"/>
    </xf>
    <xf numFmtId="0" fontId="64" fillId="11" borderId="0" xfId="9" applyFont="1" applyFill="1" applyAlignment="1">
      <alignment horizontal="left" vertical="top"/>
    </xf>
    <xf numFmtId="168" fontId="92" fillId="11" borderId="0" xfId="9" applyNumberFormat="1" applyFont="1" applyFill="1" applyAlignment="1">
      <alignment horizontal="center"/>
    </xf>
    <xf numFmtId="0" fontId="103" fillId="11" borderId="0" xfId="9" applyFont="1" applyFill="1" applyAlignment="1">
      <alignment horizontal="center"/>
    </xf>
    <xf numFmtId="0" fontId="43" fillId="0" borderId="8" xfId="10" applyFont="1" applyBorder="1" applyAlignment="1" applyProtection="1">
      <alignment horizontal="left" vertical="top" wrapText="1"/>
      <protection locked="0"/>
    </xf>
    <xf numFmtId="0" fontId="43" fillId="0" borderId="9" xfId="10" applyFont="1" applyBorder="1" applyAlignment="1" applyProtection="1">
      <alignment horizontal="left" vertical="top" wrapText="1"/>
      <protection locked="0"/>
    </xf>
    <xf numFmtId="0" fontId="43" fillId="0" borderId="6" xfId="10" applyFont="1" applyBorder="1" applyAlignment="1" applyProtection="1">
      <alignment horizontal="left" vertical="top" wrapText="1"/>
      <protection locked="0"/>
    </xf>
    <xf numFmtId="0" fontId="43" fillId="0" borderId="4" xfId="10" applyFont="1" applyBorder="1" applyAlignment="1" applyProtection="1">
      <alignment horizontal="left" vertical="top" wrapText="1"/>
      <protection locked="0"/>
    </xf>
    <xf numFmtId="0" fontId="43" fillId="0" borderId="10" xfId="10" applyFont="1" applyBorder="1" applyAlignment="1" applyProtection="1">
      <alignment horizontal="left" vertical="top" wrapText="1"/>
      <protection locked="0"/>
    </xf>
    <xf numFmtId="0" fontId="43" fillId="0" borderId="11" xfId="10" applyFont="1" applyBorder="1" applyAlignment="1" applyProtection="1">
      <alignment horizontal="left" vertical="top" wrapText="1"/>
      <protection locked="0"/>
    </xf>
    <xf numFmtId="0" fontId="43" fillId="0" borderId="3" xfId="10" applyFont="1" applyBorder="1"/>
  </cellXfs>
  <cellStyles count="29">
    <cellStyle name="Attribute" xfId="15" xr:uid="{00000000-0005-0000-0000-000000000000}"/>
    <cellStyle name="CategoryHeading" xfId="16" xr:uid="{00000000-0005-0000-0000-000001000000}"/>
    <cellStyle name="Comma 2" xfId="2" xr:uid="{00000000-0005-0000-0000-000002000000}"/>
    <cellStyle name="Comma 3" xfId="27" xr:uid="{00000000-0005-0000-0000-000003000000}"/>
    <cellStyle name="Currency 2" xfId="17" xr:uid="{00000000-0005-0000-0000-000004000000}"/>
    <cellStyle name="Entered Item" xfId="18" xr:uid="{00000000-0005-0000-0000-000005000000}"/>
    <cellStyle name="Hyperlink" xfId="3" builtinId="8"/>
    <cellStyle name="Hyperlink 2" xfId="4" xr:uid="{00000000-0005-0000-0000-000007000000}"/>
    <cellStyle name="Hyperlink 3" xfId="14" xr:uid="{00000000-0005-0000-0000-000008000000}"/>
    <cellStyle name="Liquid 2nd" xfId="19" xr:uid="{00000000-0005-0000-0000-000009000000}"/>
    <cellStyle name="MajorHeading" xfId="20" xr:uid="{00000000-0005-0000-0000-00000A000000}"/>
    <cellStyle name="Normal" xfId="0" builtinId="0"/>
    <cellStyle name="Normal 2" xfId="5" xr:uid="{00000000-0005-0000-0000-00000C000000}"/>
    <cellStyle name="Normal 2 2" xfId="13" xr:uid="{00000000-0005-0000-0000-00000D000000}"/>
    <cellStyle name="Normal 2 4" xfId="28" xr:uid="{00000000-0005-0000-0000-00000E000000}"/>
    <cellStyle name="Normal 2 9" xfId="21" xr:uid="{00000000-0005-0000-0000-00000F000000}"/>
    <cellStyle name="Normal 2 9 2" xfId="22" xr:uid="{00000000-0005-0000-0000-000010000000}"/>
    <cellStyle name="Normal 3" xfId="1" xr:uid="{00000000-0005-0000-0000-000011000000}"/>
    <cellStyle name="Normal 4" xfId="6" xr:uid="{00000000-0005-0000-0000-000012000000}"/>
    <cellStyle name="Normal 4 2" xfId="23" xr:uid="{00000000-0005-0000-0000-000013000000}"/>
    <cellStyle name="Normal 5" xfId="8" xr:uid="{00000000-0005-0000-0000-000014000000}"/>
    <cellStyle name="Normal 5 2" xfId="12" xr:uid="{00000000-0005-0000-0000-000015000000}"/>
    <cellStyle name="Normal 6" xfId="24" xr:uid="{00000000-0005-0000-0000-000016000000}"/>
    <cellStyle name="Normal 65" xfId="7" xr:uid="{00000000-0005-0000-0000-000017000000}"/>
    <cellStyle name="Normal_All-Nat NBFI Mar08" xfId="9" xr:uid="{00000000-0005-0000-0000-000018000000}"/>
    <cellStyle name="Normal_Blank NBLI Jun08" xfId="10" xr:uid="{00000000-0005-0000-0000-000019000000}"/>
    <cellStyle name="Percent" xfId="26" builtinId="5"/>
    <cellStyle name="subtotals" xfId="11" xr:uid="{00000000-0005-0000-0000-00001B000000}"/>
    <cellStyle name="UnitValuation" xfId="25" xr:uid="{00000000-0005-0000-0000-00001C000000}"/>
  </cellStyles>
  <dxfs count="0"/>
  <tableStyles count="0" defaultTableStyle="TableStyleMedium9" defaultPivotStyle="PivotStyleLight16"/>
  <colors>
    <mruColors>
      <color rgb="FFF6F5EE"/>
      <color rgb="FFED1164"/>
      <color rgb="FFEEF3AF"/>
      <color rgb="FFFFCB1B"/>
      <color rgb="FF00A499"/>
      <color rgb="FFE6E6E6"/>
      <color rgb="FFFF33CC"/>
      <color rgb="FFEF3E42"/>
      <color rgb="FFBFBFBF"/>
      <color rgb="FF8E92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26" Type="http://schemas.openxmlformats.org/officeDocument/2006/relationships/customXml" Target="../customXml/item5.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13</xdr:col>
      <xdr:colOff>662214</xdr:colOff>
      <xdr:row>0</xdr:row>
      <xdr:rowOff>290286</xdr:rowOff>
    </xdr:from>
    <xdr:to>
      <xdr:col>16</xdr:col>
      <xdr:colOff>681542</xdr:colOff>
      <xdr:row>0</xdr:row>
      <xdr:rowOff>1048231</xdr:rowOff>
    </xdr:to>
    <xdr:pic>
      <xdr:nvPicPr>
        <xdr:cNvPr id="4"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568214" y="290286"/>
          <a:ext cx="2114828" cy="75794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55563</xdr:colOff>
      <xdr:row>2</xdr:row>
      <xdr:rowOff>15875</xdr:rowOff>
    </xdr:from>
    <xdr:to>
      <xdr:col>10</xdr:col>
      <xdr:colOff>270596</xdr:colOff>
      <xdr:row>4</xdr:row>
      <xdr:rowOff>113338</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9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55563" y="698500"/>
          <a:ext cx="10525846" cy="446713"/>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71436</xdr:colOff>
      <xdr:row>3</xdr:row>
      <xdr:rowOff>0</xdr:rowOff>
    </xdr:from>
    <xdr:to>
      <xdr:col>13</xdr:col>
      <xdr:colOff>681830</xdr:colOff>
      <xdr:row>4</xdr:row>
      <xdr:rowOff>185567</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71436" y="738188"/>
          <a:ext cx="10977563" cy="360985"/>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71437</xdr:colOff>
      <xdr:row>3</xdr:row>
      <xdr:rowOff>79375</xdr:rowOff>
    </xdr:from>
    <xdr:to>
      <xdr:col>10</xdr:col>
      <xdr:colOff>1140306</xdr:colOff>
      <xdr:row>3</xdr:row>
      <xdr:rowOff>436392</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2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71437" y="936625"/>
          <a:ext cx="10468457" cy="357017"/>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607579</xdr:colOff>
      <xdr:row>3</xdr:row>
      <xdr:rowOff>86591</xdr:rowOff>
    </xdr:from>
    <xdr:to>
      <xdr:col>12</xdr:col>
      <xdr:colOff>1143000</xdr:colOff>
      <xdr:row>3</xdr:row>
      <xdr:rowOff>453133</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2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2619735" y="943841"/>
          <a:ext cx="10239015" cy="357017"/>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1</xdr:row>
      <xdr:rowOff>127000</xdr:rowOff>
    </xdr:from>
    <xdr:to>
      <xdr:col>12</xdr:col>
      <xdr:colOff>1235364</xdr:colOff>
      <xdr:row>3</xdr:row>
      <xdr:rowOff>92941</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3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76200" y="450850"/>
          <a:ext cx="11141364" cy="404091"/>
        </a:xfrm>
        <a:prstGeom prst="rect">
          <a:avLst/>
        </a:prstGeom>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71437</xdr:colOff>
      <xdr:row>2</xdr:row>
      <xdr:rowOff>174625</xdr:rowOff>
    </xdr:from>
    <xdr:to>
      <xdr:col>11</xdr:col>
      <xdr:colOff>1075171</xdr:colOff>
      <xdr:row>4</xdr:row>
      <xdr:rowOff>54841</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4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71437" y="841375"/>
          <a:ext cx="11064515" cy="40409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8</xdr:col>
      <xdr:colOff>182562</xdr:colOff>
      <xdr:row>2</xdr:row>
      <xdr:rowOff>166688</xdr:rowOff>
    </xdr:from>
    <xdr:to>
      <xdr:col>17</xdr:col>
      <xdr:colOff>381000</xdr:colOff>
      <xdr:row>4</xdr:row>
      <xdr:rowOff>46904</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4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5627687" y="833438"/>
          <a:ext cx="10374313" cy="404091"/>
        </a:xfrm>
        <a:prstGeom prst="rect">
          <a:avLst/>
        </a:prstGeom>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71437</xdr:colOff>
      <xdr:row>3</xdr:row>
      <xdr:rowOff>79375</xdr:rowOff>
    </xdr:from>
    <xdr:to>
      <xdr:col>11</xdr:col>
      <xdr:colOff>261938</xdr:colOff>
      <xdr:row>3</xdr:row>
      <xdr:rowOff>483466</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5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71437" y="936625"/>
          <a:ext cx="10322720" cy="40409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8</xdr:col>
      <xdr:colOff>150812</xdr:colOff>
      <xdr:row>3</xdr:row>
      <xdr:rowOff>95250</xdr:rowOff>
    </xdr:from>
    <xdr:to>
      <xdr:col>17</xdr:col>
      <xdr:colOff>396875</xdr:colOff>
      <xdr:row>3</xdr:row>
      <xdr:rowOff>499341</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5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5595937" y="952500"/>
          <a:ext cx="10421938" cy="404091"/>
        </a:xfrm>
        <a:prstGeom prst="rect">
          <a:avLst/>
        </a:prstGeom>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59531</xdr:colOff>
      <xdr:row>3</xdr:row>
      <xdr:rowOff>95250</xdr:rowOff>
    </xdr:from>
    <xdr:to>
      <xdr:col>12</xdr:col>
      <xdr:colOff>174625</xdr:colOff>
      <xdr:row>3</xdr:row>
      <xdr:rowOff>499341</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6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59531" y="952500"/>
          <a:ext cx="10306844" cy="40409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7</xdr:col>
      <xdr:colOff>1087436</xdr:colOff>
      <xdr:row>3</xdr:row>
      <xdr:rowOff>79375</xdr:rowOff>
    </xdr:from>
    <xdr:to>
      <xdr:col>17</xdr:col>
      <xdr:colOff>357187</xdr:colOff>
      <xdr:row>3</xdr:row>
      <xdr:rowOff>483466</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6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5254624" y="936625"/>
          <a:ext cx="10723563" cy="404091"/>
        </a:xfrm>
        <a:prstGeom prst="rect">
          <a:avLst/>
        </a:prstGeom>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71437</xdr:colOff>
      <xdr:row>3</xdr:row>
      <xdr:rowOff>95251</xdr:rowOff>
    </xdr:from>
    <xdr:to>
      <xdr:col>11</xdr:col>
      <xdr:colOff>269875</xdr:colOff>
      <xdr:row>4</xdr:row>
      <xdr:rowOff>4042</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7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71437" y="952501"/>
          <a:ext cx="10306844" cy="40409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7</xdr:col>
      <xdr:colOff>1031875</xdr:colOff>
      <xdr:row>3</xdr:row>
      <xdr:rowOff>63500</xdr:rowOff>
    </xdr:from>
    <xdr:to>
      <xdr:col>17</xdr:col>
      <xdr:colOff>333375</xdr:colOff>
      <xdr:row>3</xdr:row>
      <xdr:rowOff>467591</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7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5199063" y="920750"/>
          <a:ext cx="10755312" cy="404091"/>
        </a:xfrm>
        <a:prstGeom prst="rect">
          <a:avLst/>
        </a:prstGeom>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27215</xdr:colOff>
      <xdr:row>3</xdr:row>
      <xdr:rowOff>18143</xdr:rowOff>
    </xdr:from>
    <xdr:to>
      <xdr:col>11</xdr:col>
      <xdr:colOff>476251</xdr:colOff>
      <xdr:row>3</xdr:row>
      <xdr:rowOff>422234</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8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27215" y="879929"/>
          <a:ext cx="10382250" cy="40409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5</xdr:col>
      <xdr:colOff>138543</xdr:colOff>
      <xdr:row>3</xdr:row>
      <xdr:rowOff>9072</xdr:rowOff>
    </xdr:from>
    <xdr:to>
      <xdr:col>13</xdr:col>
      <xdr:colOff>1106714</xdr:colOff>
      <xdr:row>3</xdr:row>
      <xdr:rowOff>413163</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8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2651329" y="870858"/>
          <a:ext cx="11218885" cy="404091"/>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umphriesn\Documentum\Viewed\Managed%20Funds%20Survey%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bnz.govt.nz/regulation_and_supervision/insurers/datacollection/quarterly-insurer-survey-QIS-26-August-15-v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bnz\dfs\ec\du\Surveys\Balance%20Sheet%20(Banks)\2017\201707\ANZ%20Sub%20Jul%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S_SSC\Collection%20Methods\x%20-%20Colin\kiwisaver_te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External clients"/>
      <sheetName val="Summary"/>
      <sheetName val="1"/>
      <sheetName val="2"/>
      <sheetName val="3"/>
      <sheetName val="4"/>
      <sheetName val="5"/>
      <sheetName val="6"/>
      <sheetName val="7"/>
      <sheetName val="8"/>
      <sheetName val="9"/>
      <sheetName val="Summary validation"/>
      <sheetName val="Sign-off"/>
      <sheetName val="hidden sheet"/>
    </sheetNames>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bout"/>
      <sheetName val="Contents"/>
      <sheetName val="Part 1 - Insurer"/>
      <sheetName val="Part 2 - Life Insurance"/>
      <sheetName val="Part 3 - General Insurance"/>
      <sheetName val="Part 4 - Health Ins (LI acct.)"/>
      <sheetName val="Part 5 - Health Ins (GI acct.)"/>
      <sheetName val="Part 6 - Breakdown investments"/>
      <sheetName val="Sign-off"/>
      <sheetName val="hidden sheet"/>
      <sheetName val="Part 7 - Health Insurance"/>
      <sheetName val="comments"/>
      <sheetName val="secure upload"/>
      <sheetName val="Sheet1"/>
    </sheetNames>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ALF Admin"/>
      <sheetName val="hidden sheet"/>
      <sheetName val="Sign-off"/>
      <sheetName val="Summary (DS)"/>
      <sheetName val="1 Counterparty"/>
      <sheetName val="2 Assets by repricing"/>
      <sheetName val="3 Asset quality"/>
      <sheetName val="4 Liabilities by repricing"/>
      <sheetName val="5 ANZSIC"/>
      <sheetName val="6 Deposits by size (Qtly)"/>
      <sheetName val="7 Securitisation (Qtly)"/>
      <sheetName val="0171e0e1-c9cf-42a3-96e0-1fac2b"/>
      <sheetName val="9d0c9036-6cb0-4daf-8d90-834192"/>
      <sheetName val="Summary validation"/>
    </sheetNames>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IIS-info"/>
      <sheetName val="Contents"/>
      <sheetName val="Equity liabilities 2A"/>
      <sheetName val="2B"/>
      <sheetName val="Debt liabilities 3C"/>
      <sheetName val="Debt liabilities 3D"/>
      <sheetName val="3E"/>
      <sheetName val="3F"/>
      <sheetName val="3G"/>
      <sheetName val="3H"/>
      <sheetName val="3I"/>
      <sheetName val="Equity assets 4_x000a_J"/>
      <sheetName val="Debt assets 5K"/>
      <sheetName val="5L"/>
      <sheetName val="5M"/>
      <sheetName val="5N"/>
      <sheetName val="5O"/>
      <sheetName val="5P"/>
      <sheetName val="5Q"/>
      <sheetName val="Derivatives 6R"/>
      <sheetName val="6S"/>
      <sheetName val="6T"/>
      <sheetName val="Section7"/>
      <sheetName val="Signoff"/>
      <sheetName val="Sheet1"/>
      <sheetName val="Sheet2"/>
    </sheetNames>
  </externalBook>
</externalLink>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A499"/>
    <pageSetUpPr fitToPage="1"/>
  </sheetPr>
  <dimension ref="A1:AI50"/>
  <sheetViews>
    <sheetView showGridLines="0" tabSelected="1" view="pageBreakPreview" zoomScale="80" zoomScaleNormal="80" zoomScaleSheetLayoutView="80" workbookViewId="0"/>
  </sheetViews>
  <sheetFormatPr defaultColWidth="9.125" defaultRowHeight="14.25"/>
  <cols>
    <col min="1" max="1" width="5.625" style="8" customWidth="1"/>
    <col min="2" max="2" width="10.125" style="8" customWidth="1"/>
    <col min="3" max="3" width="9.125" style="8"/>
    <col min="4" max="4" width="8.125" style="8" customWidth="1"/>
    <col min="5" max="5" width="21.5" style="8" customWidth="1"/>
    <col min="6" max="7" width="9.125" style="8"/>
    <col min="8" max="8" width="10.875" style="8" customWidth="1"/>
    <col min="9" max="9" width="8.875" style="8" customWidth="1"/>
    <col min="10" max="10" width="9.5" style="8" customWidth="1"/>
    <col min="11" max="17" width="9.125" style="8"/>
    <col min="18" max="18" width="7.375" style="8" customWidth="1"/>
    <col min="19" max="16384" width="9.125" style="8"/>
  </cols>
  <sheetData>
    <row r="1" spans="1:35" ht="87.6" customHeight="1">
      <c r="A1" s="61"/>
      <c r="B1" s="61"/>
      <c r="C1" s="61"/>
      <c r="D1" s="61"/>
      <c r="E1" s="61"/>
      <c r="F1" s="61"/>
      <c r="G1" s="61"/>
      <c r="H1" s="61"/>
      <c r="I1" s="61"/>
      <c r="J1" s="61"/>
      <c r="K1" s="61"/>
      <c r="L1" s="61"/>
      <c r="M1" s="61"/>
      <c r="N1" s="61"/>
      <c r="O1" s="61"/>
      <c r="P1" s="61"/>
      <c r="Q1" s="61"/>
      <c r="R1" s="61"/>
      <c r="S1" s="47"/>
      <c r="T1" s="47"/>
      <c r="U1" s="47"/>
      <c r="V1" s="47"/>
      <c r="W1" s="47"/>
      <c r="X1" s="47"/>
      <c r="Y1" s="47"/>
      <c r="Z1" s="47"/>
      <c r="AA1" s="47"/>
      <c r="AB1" s="47"/>
      <c r="AC1" s="47"/>
      <c r="AD1" s="47"/>
      <c r="AE1" s="47"/>
      <c r="AF1" s="47"/>
      <c r="AG1" s="47"/>
      <c r="AH1" s="47"/>
      <c r="AI1" s="47"/>
    </row>
    <row r="2" spans="1:35" ht="44.25" customHeight="1">
      <c r="A2" s="62"/>
      <c r="B2" s="315" t="s">
        <v>342</v>
      </c>
      <c r="C2" s="315"/>
      <c r="D2" s="315"/>
      <c r="E2" s="315"/>
      <c r="F2" s="315"/>
      <c r="G2" s="315"/>
      <c r="H2" s="315"/>
      <c r="I2" s="315"/>
      <c r="J2" s="315"/>
      <c r="K2" s="315"/>
      <c r="L2" s="315"/>
      <c r="M2" s="315"/>
      <c r="N2" s="315"/>
      <c r="O2" s="315"/>
      <c r="P2" s="315"/>
      <c r="Q2" s="315"/>
      <c r="R2" s="62"/>
      <c r="S2" s="47"/>
      <c r="T2" s="47"/>
      <c r="U2" s="47"/>
      <c r="V2" s="47"/>
      <c r="W2" s="47"/>
      <c r="X2" s="47"/>
      <c r="Y2" s="47"/>
      <c r="Z2" s="47"/>
      <c r="AA2" s="47"/>
      <c r="AB2" s="47"/>
      <c r="AC2" s="47"/>
      <c r="AD2" s="47"/>
      <c r="AE2" s="47"/>
      <c r="AF2" s="47"/>
      <c r="AG2" s="47"/>
      <c r="AH2" s="47"/>
      <c r="AI2" s="47"/>
    </row>
    <row r="3" spans="1:35" ht="14.25" customHeight="1">
      <c r="A3" s="62"/>
      <c r="B3" s="63"/>
      <c r="C3" s="64"/>
      <c r="D3" s="64"/>
      <c r="E3" s="64"/>
      <c r="F3" s="64"/>
      <c r="G3" s="64"/>
      <c r="H3" s="64"/>
      <c r="I3" s="64"/>
      <c r="J3" s="64"/>
      <c r="K3" s="64"/>
      <c r="L3" s="64"/>
      <c r="M3" s="64"/>
      <c r="N3" s="64"/>
      <c r="O3" s="64"/>
      <c r="P3" s="64"/>
      <c r="Q3" s="64"/>
      <c r="R3" s="62"/>
      <c r="S3" s="47"/>
      <c r="T3" s="47"/>
      <c r="U3" s="47"/>
      <c r="V3" s="47"/>
      <c r="W3" s="47"/>
      <c r="X3" s="47"/>
      <c r="Y3" s="47"/>
      <c r="Z3" s="47"/>
      <c r="AA3" s="47"/>
      <c r="AB3" s="47"/>
      <c r="AC3" s="47"/>
      <c r="AD3" s="47"/>
      <c r="AE3" s="47"/>
      <c r="AF3" s="47"/>
      <c r="AG3" s="47"/>
      <c r="AH3" s="47"/>
      <c r="AI3" s="47"/>
    </row>
    <row r="4" spans="1:35" ht="15" customHeight="1">
      <c r="A4" s="62"/>
      <c r="B4" s="63"/>
      <c r="C4" s="64"/>
      <c r="D4" s="64"/>
      <c r="E4" s="64"/>
      <c r="F4" s="64"/>
      <c r="G4" s="64"/>
      <c r="H4" s="64"/>
      <c r="I4" s="64"/>
      <c r="J4" s="64"/>
      <c r="K4" s="64"/>
      <c r="L4" s="64"/>
      <c r="M4" s="64"/>
      <c r="N4" s="64"/>
      <c r="O4" s="64"/>
      <c r="P4" s="64"/>
      <c r="Q4" s="64"/>
      <c r="R4" s="62"/>
      <c r="S4" s="47"/>
      <c r="T4" s="47"/>
      <c r="U4" s="47"/>
      <c r="V4" s="47"/>
      <c r="W4" s="47"/>
      <c r="X4" s="47"/>
      <c r="Y4" s="47"/>
      <c r="Z4" s="47"/>
      <c r="AA4" s="47"/>
      <c r="AB4" s="47"/>
      <c r="AC4" s="47"/>
      <c r="AD4" s="47"/>
      <c r="AE4" s="47"/>
      <c r="AF4" s="47"/>
      <c r="AG4" s="47"/>
      <c r="AH4" s="47"/>
      <c r="AI4" s="47"/>
    </row>
    <row r="5" spans="1:35" ht="15" customHeight="1">
      <c r="A5" s="61"/>
      <c r="B5" s="65" t="s">
        <v>0</v>
      </c>
      <c r="C5" s="65"/>
      <c r="D5" s="65"/>
      <c r="E5" s="66" t="s">
        <v>1</v>
      </c>
      <c r="F5" s="67"/>
      <c r="G5" s="68"/>
      <c r="H5" s="68"/>
      <c r="I5" s="61"/>
      <c r="J5" s="215" t="s">
        <v>338</v>
      </c>
      <c r="K5" s="61"/>
      <c r="L5" s="61"/>
      <c r="M5" s="61"/>
      <c r="N5" s="61"/>
      <c r="O5" s="61"/>
      <c r="P5" s="61"/>
      <c r="Q5" s="61"/>
      <c r="R5" s="61"/>
      <c r="S5" s="47"/>
      <c r="T5" s="47"/>
      <c r="U5" s="47"/>
      <c r="V5" s="47"/>
      <c r="W5" s="47"/>
      <c r="X5" s="47"/>
      <c r="Y5" s="47"/>
      <c r="Z5" s="47"/>
      <c r="AA5" s="47"/>
      <c r="AB5" s="47"/>
      <c r="AC5" s="47"/>
      <c r="AD5" s="47"/>
      <c r="AE5" s="47"/>
      <c r="AF5" s="47"/>
      <c r="AG5" s="47"/>
      <c r="AH5" s="47"/>
      <c r="AI5" s="47"/>
    </row>
    <row r="6" spans="1:35" ht="16.5">
      <c r="A6" s="61"/>
      <c r="B6" s="69"/>
      <c r="C6" s="69"/>
      <c r="D6" s="69"/>
      <c r="E6" s="69"/>
      <c r="F6" s="69"/>
      <c r="G6" s="61"/>
      <c r="H6" s="61"/>
      <c r="I6" s="61"/>
      <c r="J6" s="70"/>
      <c r="K6" s="70"/>
      <c r="L6" s="70"/>
      <c r="M6" s="70"/>
      <c r="N6" s="70"/>
      <c r="O6" s="70"/>
      <c r="P6" s="70"/>
      <c r="Q6" s="70"/>
      <c r="R6" s="71"/>
      <c r="S6" s="47"/>
      <c r="T6" s="47"/>
      <c r="U6" s="47"/>
      <c r="V6" s="47"/>
      <c r="W6" s="47"/>
      <c r="X6" s="47"/>
      <c r="Y6" s="47"/>
      <c r="Z6" s="47"/>
      <c r="AA6" s="47"/>
      <c r="AB6" s="47"/>
      <c r="AC6" s="47"/>
      <c r="AD6" s="47"/>
      <c r="AE6" s="47"/>
      <c r="AF6" s="47"/>
      <c r="AG6" s="47"/>
      <c r="AH6" s="47"/>
      <c r="AI6" s="47"/>
    </row>
    <row r="7" spans="1:35" ht="15" customHeight="1">
      <c r="A7" s="61"/>
      <c r="B7" s="72" t="s">
        <v>2</v>
      </c>
      <c r="C7" s="69"/>
      <c r="D7" s="69"/>
      <c r="E7" s="73"/>
      <c r="F7" s="73"/>
      <c r="G7" s="61"/>
      <c r="H7" s="61"/>
      <c r="I7" s="61"/>
      <c r="J7" s="70"/>
      <c r="K7" s="70"/>
      <c r="L7" s="70"/>
      <c r="M7" s="70"/>
      <c r="N7" s="70"/>
      <c r="O7" s="70"/>
      <c r="P7" s="70"/>
      <c r="Q7" s="70"/>
      <c r="R7" s="61"/>
      <c r="S7" s="47"/>
      <c r="T7" s="47"/>
      <c r="U7" s="47"/>
      <c r="V7" s="47"/>
      <c r="W7" s="47"/>
      <c r="X7" s="47"/>
      <c r="Y7" s="47"/>
      <c r="Z7" s="47"/>
      <c r="AA7" s="47"/>
      <c r="AB7" s="47"/>
      <c r="AC7" s="47"/>
      <c r="AD7" s="47"/>
      <c r="AE7" s="47"/>
      <c r="AF7" s="47"/>
      <c r="AG7" s="47"/>
      <c r="AH7" s="47"/>
      <c r="AI7" s="47"/>
    </row>
    <row r="8" spans="1:35" ht="15" customHeight="1">
      <c r="A8" s="61"/>
      <c r="B8" s="61"/>
      <c r="C8" s="61"/>
      <c r="D8" s="61"/>
      <c r="E8" s="61"/>
      <c r="F8" s="61"/>
      <c r="G8" s="61"/>
      <c r="H8" s="61"/>
      <c r="I8" s="61"/>
      <c r="J8" s="74"/>
      <c r="K8" s="74"/>
      <c r="L8" s="74"/>
      <c r="M8" s="74"/>
      <c r="N8" s="74"/>
      <c r="O8" s="74"/>
      <c r="P8" s="74"/>
      <c r="Q8" s="74"/>
      <c r="R8" s="61"/>
      <c r="S8" s="47"/>
      <c r="T8" s="47"/>
      <c r="U8" s="47"/>
      <c r="V8" s="47"/>
      <c r="W8" s="47"/>
      <c r="X8" s="47"/>
      <c r="Y8" s="47"/>
      <c r="Z8" s="47"/>
      <c r="AA8" s="47"/>
      <c r="AB8" s="47"/>
      <c r="AC8" s="47"/>
      <c r="AD8" s="47"/>
      <c r="AE8" s="47"/>
      <c r="AF8" s="47"/>
      <c r="AG8" s="47"/>
      <c r="AH8" s="47"/>
      <c r="AI8" s="47"/>
    </row>
    <row r="9" spans="1:35" ht="20.100000000000001" customHeight="1">
      <c r="A9" s="61"/>
      <c r="B9" s="316" t="s">
        <v>3</v>
      </c>
      <c r="C9" s="316"/>
      <c r="D9" s="316"/>
      <c r="E9" s="316"/>
      <c r="F9" s="316"/>
      <c r="G9" s="316"/>
      <c r="H9" s="316"/>
      <c r="I9" s="61"/>
      <c r="J9" s="316" t="s">
        <v>4</v>
      </c>
      <c r="K9" s="316"/>
      <c r="L9" s="316"/>
      <c r="M9" s="316"/>
      <c r="N9" s="316"/>
      <c r="O9" s="316"/>
      <c r="P9" s="316"/>
      <c r="Q9" s="316"/>
      <c r="R9" s="61"/>
      <c r="S9" s="329"/>
      <c r="T9" s="329"/>
      <c r="U9" s="329"/>
      <c r="V9" s="329"/>
      <c r="W9" s="329"/>
      <c r="X9" s="329"/>
      <c r="Y9" s="329"/>
      <c r="Z9" s="329"/>
      <c r="AA9" s="329"/>
      <c r="AB9" s="329"/>
      <c r="AC9" s="329"/>
      <c r="AD9" s="329"/>
      <c r="AE9" s="329"/>
      <c r="AF9" s="329"/>
      <c r="AG9" s="329"/>
      <c r="AH9" s="329"/>
      <c r="AI9" s="329"/>
    </row>
    <row r="10" spans="1:35" ht="15" customHeight="1">
      <c r="A10" s="61"/>
      <c r="B10" s="61"/>
      <c r="C10" s="61"/>
      <c r="D10" s="61"/>
      <c r="E10" s="61"/>
      <c r="F10" s="61"/>
      <c r="G10" s="61"/>
      <c r="H10" s="61"/>
      <c r="I10" s="61"/>
      <c r="J10" s="74"/>
      <c r="K10" s="74"/>
      <c r="L10" s="74"/>
      <c r="M10" s="74"/>
      <c r="N10" s="74"/>
      <c r="O10" s="74"/>
      <c r="P10" s="74"/>
      <c r="Q10" s="74"/>
      <c r="R10" s="61"/>
      <c r="S10" s="329"/>
      <c r="T10" s="329"/>
      <c r="U10" s="329"/>
      <c r="V10" s="329"/>
      <c r="W10" s="329"/>
      <c r="X10" s="329"/>
      <c r="Y10" s="329"/>
      <c r="Z10" s="329"/>
      <c r="AA10" s="329"/>
      <c r="AB10" s="329"/>
      <c r="AC10" s="329"/>
      <c r="AD10" s="329"/>
      <c r="AE10" s="329"/>
      <c r="AF10" s="329"/>
      <c r="AG10" s="329"/>
      <c r="AH10" s="329"/>
      <c r="AI10" s="329"/>
    </row>
    <row r="11" spans="1:35" ht="17.25">
      <c r="A11" s="61"/>
      <c r="B11" s="75" t="s">
        <v>5</v>
      </c>
      <c r="C11" s="69"/>
      <c r="D11" s="61"/>
      <c r="E11" s="317" t="s">
        <v>1</v>
      </c>
      <c r="F11" s="318"/>
      <c r="G11" s="318"/>
      <c r="H11" s="319"/>
      <c r="I11" s="61"/>
      <c r="J11" s="90" t="s">
        <v>6</v>
      </c>
      <c r="K11" s="69"/>
      <c r="L11" s="69"/>
      <c r="M11" s="69"/>
      <c r="N11" s="61"/>
      <c r="O11" s="61"/>
      <c r="P11" s="61"/>
      <c r="Q11" s="61"/>
      <c r="R11" s="61"/>
      <c r="S11" s="329"/>
      <c r="T11" s="329"/>
      <c r="U11" s="329"/>
      <c r="V11" s="329"/>
      <c r="W11" s="329"/>
      <c r="X11" s="329"/>
      <c r="Y11" s="329"/>
      <c r="Z11" s="329"/>
      <c r="AA11" s="329"/>
      <c r="AB11" s="329"/>
      <c r="AC11" s="329"/>
      <c r="AD11" s="329"/>
      <c r="AE11" s="329"/>
      <c r="AF11" s="329"/>
      <c r="AG11" s="329"/>
      <c r="AH11" s="329"/>
      <c r="AI11" s="329"/>
    </row>
    <row r="12" spans="1:35" ht="15" customHeight="1">
      <c r="A12" s="61"/>
      <c r="B12" s="75"/>
      <c r="C12" s="69"/>
      <c r="D12" s="61"/>
      <c r="E12" s="320"/>
      <c r="F12" s="321"/>
      <c r="G12" s="321"/>
      <c r="H12" s="322"/>
      <c r="I12" s="61"/>
      <c r="J12" s="69" t="s">
        <v>7</v>
      </c>
      <c r="K12" s="69"/>
      <c r="L12" s="76"/>
      <c r="M12" s="69"/>
      <c r="N12" s="77"/>
      <c r="O12" s="77"/>
      <c r="P12" s="77"/>
      <c r="Q12" s="61"/>
      <c r="R12" s="61"/>
      <c r="S12" s="329"/>
      <c r="T12" s="329"/>
      <c r="U12" s="329"/>
      <c r="V12" s="329"/>
      <c r="W12" s="329"/>
      <c r="X12" s="329"/>
      <c r="Y12" s="329"/>
      <c r="Z12" s="329"/>
      <c r="AA12" s="329"/>
      <c r="AB12" s="329"/>
      <c r="AC12" s="329"/>
      <c r="AD12" s="329"/>
      <c r="AE12" s="329"/>
      <c r="AF12" s="329"/>
      <c r="AG12" s="329"/>
      <c r="AH12" s="329"/>
      <c r="AI12" s="329"/>
    </row>
    <row r="13" spans="1:35" ht="15" customHeight="1">
      <c r="A13" s="61"/>
      <c r="B13" s="69"/>
      <c r="C13" s="69"/>
      <c r="D13" s="61"/>
      <c r="E13" s="61"/>
      <c r="F13" s="61"/>
      <c r="G13" s="61"/>
      <c r="H13" s="61"/>
      <c r="I13" s="61"/>
      <c r="J13" s="78"/>
      <c r="K13" s="78"/>
      <c r="L13" s="78"/>
      <c r="M13" s="78"/>
      <c r="N13" s="78"/>
      <c r="O13" s="78"/>
      <c r="P13" s="78"/>
      <c r="Q13" s="61"/>
      <c r="R13" s="61"/>
      <c r="S13" s="329"/>
      <c r="T13" s="329"/>
      <c r="U13" s="329"/>
      <c r="V13" s="329"/>
      <c r="W13" s="329"/>
      <c r="X13" s="329"/>
      <c r="Y13" s="329"/>
      <c r="Z13" s="329"/>
      <c r="AA13" s="329"/>
      <c r="AB13" s="329"/>
      <c r="AC13" s="329"/>
      <c r="AD13" s="329"/>
      <c r="AE13" s="329"/>
      <c r="AF13" s="329"/>
      <c r="AG13" s="329"/>
      <c r="AH13" s="329"/>
      <c r="AI13" s="329"/>
    </row>
    <row r="14" spans="1:35" ht="15" customHeight="1">
      <c r="A14" s="61"/>
      <c r="B14" s="72" t="s">
        <v>8</v>
      </c>
      <c r="C14" s="69"/>
      <c r="D14" s="61"/>
      <c r="E14" s="61"/>
      <c r="F14" s="61"/>
      <c r="G14" s="61"/>
      <c r="H14" s="61"/>
      <c r="I14" s="61"/>
      <c r="J14" s="91" t="s">
        <v>9</v>
      </c>
      <c r="K14" s="81" t="s">
        <v>10</v>
      </c>
      <c r="L14" s="82" t="s">
        <v>11</v>
      </c>
      <c r="M14" s="69"/>
      <c r="N14" s="61"/>
      <c r="O14" s="79"/>
      <c r="P14" s="79"/>
      <c r="Q14" s="61"/>
      <c r="R14" s="61"/>
      <c r="S14" s="329"/>
      <c r="T14" s="329"/>
      <c r="U14" s="329"/>
      <c r="V14" s="329"/>
      <c r="W14" s="329"/>
      <c r="X14" s="329"/>
      <c r="Y14" s="329"/>
      <c r="Z14" s="329"/>
      <c r="AA14" s="329"/>
      <c r="AB14" s="329"/>
      <c r="AC14" s="329"/>
      <c r="AD14" s="329"/>
      <c r="AE14" s="329"/>
      <c r="AF14" s="329"/>
      <c r="AG14" s="329"/>
      <c r="AH14" s="329"/>
      <c r="AI14" s="329"/>
    </row>
    <row r="15" spans="1:35" ht="15" customHeight="1">
      <c r="A15" s="61"/>
      <c r="B15" s="69" t="s">
        <v>12</v>
      </c>
      <c r="C15" s="69"/>
      <c r="D15" s="61"/>
      <c r="E15" s="323"/>
      <c r="F15" s="324"/>
      <c r="G15" s="324"/>
      <c r="H15" s="325"/>
      <c r="I15" s="61"/>
      <c r="J15" s="77"/>
      <c r="K15" s="77"/>
      <c r="L15" s="77"/>
      <c r="M15" s="77"/>
      <c r="N15" s="77"/>
      <c r="O15" s="77"/>
      <c r="P15" s="78"/>
      <c r="Q15" s="77"/>
      <c r="R15" s="80"/>
      <c r="S15" s="328"/>
      <c r="T15" s="328"/>
      <c r="U15" s="328"/>
      <c r="V15" s="328"/>
      <c r="W15" s="328"/>
      <c r="X15" s="328"/>
      <c r="Y15" s="328"/>
      <c r="Z15" s="328"/>
      <c r="AA15" s="328"/>
      <c r="AB15" s="328"/>
      <c r="AC15" s="328"/>
      <c r="AD15" s="328"/>
      <c r="AE15" s="328"/>
      <c r="AF15" s="328"/>
      <c r="AG15" s="328"/>
      <c r="AH15" s="328"/>
      <c r="AI15" s="328"/>
    </row>
    <row r="16" spans="1:35" ht="17.25">
      <c r="A16" s="61"/>
      <c r="B16" s="69" t="s">
        <v>13</v>
      </c>
      <c r="C16" s="69"/>
      <c r="D16" s="61"/>
      <c r="E16" s="323"/>
      <c r="F16" s="324"/>
      <c r="G16" s="324"/>
      <c r="H16" s="325"/>
      <c r="I16" s="61"/>
      <c r="J16" s="90" t="s">
        <v>14</v>
      </c>
      <c r="K16" s="92"/>
      <c r="L16" s="92"/>
      <c r="M16" s="92"/>
      <c r="N16" s="92"/>
      <c r="O16" s="77"/>
      <c r="P16" s="79"/>
      <c r="Q16" s="77"/>
      <c r="R16" s="61"/>
      <c r="S16" s="328"/>
      <c r="T16" s="328"/>
      <c r="U16" s="328"/>
      <c r="V16" s="328"/>
      <c r="W16" s="328"/>
      <c r="X16" s="328"/>
      <c r="Y16" s="328"/>
      <c r="Z16" s="328"/>
      <c r="AA16" s="328"/>
      <c r="AB16" s="328"/>
      <c r="AC16" s="328"/>
      <c r="AD16" s="328"/>
      <c r="AE16" s="328"/>
      <c r="AF16" s="328"/>
      <c r="AG16" s="328"/>
      <c r="AH16" s="328"/>
      <c r="AI16" s="328"/>
    </row>
    <row r="17" spans="1:35" ht="16.5">
      <c r="A17" s="61"/>
      <c r="B17" s="69" t="s">
        <v>15</v>
      </c>
      <c r="C17" s="69"/>
      <c r="D17" s="61"/>
      <c r="E17" s="323"/>
      <c r="F17" s="324"/>
      <c r="G17" s="324"/>
      <c r="H17" s="325"/>
      <c r="I17" s="61"/>
      <c r="J17" s="327" t="s">
        <v>16</v>
      </c>
      <c r="K17" s="327"/>
      <c r="L17" s="327"/>
      <c r="M17" s="327"/>
      <c r="N17" s="327"/>
      <c r="O17" s="327"/>
      <c r="P17" s="327"/>
      <c r="Q17" s="327"/>
      <c r="R17" s="83"/>
      <c r="S17" s="328"/>
      <c r="T17" s="328"/>
      <c r="U17" s="328"/>
      <c r="V17" s="328"/>
      <c r="W17" s="328"/>
      <c r="X17" s="328"/>
      <c r="Y17" s="328"/>
      <c r="Z17" s="328"/>
      <c r="AA17" s="328"/>
      <c r="AB17" s="328"/>
      <c r="AC17" s="328"/>
      <c r="AD17" s="328"/>
      <c r="AE17" s="328"/>
      <c r="AF17" s="328"/>
      <c r="AG17" s="328"/>
      <c r="AH17" s="328"/>
      <c r="AI17" s="328"/>
    </row>
    <row r="18" spans="1:35" ht="16.5">
      <c r="A18" s="61"/>
      <c r="B18" s="69" t="s">
        <v>17</v>
      </c>
      <c r="C18" s="69"/>
      <c r="D18" s="61"/>
      <c r="E18" s="323"/>
      <c r="F18" s="324"/>
      <c r="G18" s="324"/>
      <c r="H18" s="325"/>
      <c r="I18" s="61"/>
      <c r="J18" s="327"/>
      <c r="K18" s="327"/>
      <c r="L18" s="327"/>
      <c r="M18" s="327"/>
      <c r="N18" s="327"/>
      <c r="O18" s="327"/>
      <c r="P18" s="327"/>
      <c r="Q18" s="327"/>
      <c r="R18" s="83"/>
      <c r="S18" s="328"/>
      <c r="T18" s="328"/>
      <c r="U18" s="328"/>
      <c r="V18" s="328"/>
      <c r="W18" s="328"/>
      <c r="X18" s="328"/>
      <c r="Y18" s="328"/>
      <c r="Z18" s="328"/>
      <c r="AA18" s="328"/>
      <c r="AB18" s="328"/>
      <c r="AC18" s="328"/>
      <c r="AD18" s="328"/>
      <c r="AE18" s="328"/>
      <c r="AF18" s="328"/>
      <c r="AG18" s="328"/>
      <c r="AH18" s="328"/>
      <c r="AI18" s="328"/>
    </row>
    <row r="19" spans="1:35" ht="16.5">
      <c r="A19" s="61"/>
      <c r="B19" s="69" t="s">
        <v>18</v>
      </c>
      <c r="C19" s="69"/>
      <c r="D19" s="61"/>
      <c r="E19" s="323"/>
      <c r="F19" s="324"/>
      <c r="G19" s="324"/>
      <c r="H19" s="325"/>
      <c r="I19" s="61"/>
      <c r="J19" s="327"/>
      <c r="K19" s="327"/>
      <c r="L19" s="327"/>
      <c r="M19" s="327"/>
      <c r="N19" s="327"/>
      <c r="O19" s="327"/>
      <c r="P19" s="327"/>
      <c r="Q19" s="327"/>
      <c r="R19" s="83"/>
      <c r="S19" s="328"/>
      <c r="T19" s="328"/>
      <c r="U19" s="328"/>
      <c r="V19" s="328"/>
      <c r="W19" s="328"/>
      <c r="X19" s="328"/>
      <c r="Y19" s="328"/>
      <c r="Z19" s="328"/>
      <c r="AA19" s="328"/>
      <c r="AB19" s="328"/>
      <c r="AC19" s="328"/>
      <c r="AD19" s="328"/>
      <c r="AE19" s="328"/>
      <c r="AF19" s="328"/>
      <c r="AG19" s="328"/>
      <c r="AH19" s="328"/>
      <c r="AI19" s="328"/>
    </row>
    <row r="20" spans="1:35" ht="16.5">
      <c r="A20" s="61"/>
      <c r="B20" s="69"/>
      <c r="C20" s="69"/>
      <c r="D20" s="61"/>
      <c r="E20" s="61"/>
      <c r="F20" s="61"/>
      <c r="G20" s="61"/>
      <c r="H20" s="61"/>
      <c r="I20" s="61"/>
      <c r="J20" s="69"/>
      <c r="K20" s="84"/>
      <c r="L20" s="78"/>
      <c r="M20" s="78"/>
      <c r="N20" s="78"/>
      <c r="O20" s="78"/>
      <c r="P20" s="78"/>
      <c r="Q20" s="79"/>
      <c r="R20" s="83"/>
      <c r="S20" s="328"/>
      <c r="T20" s="328"/>
      <c r="U20" s="328"/>
      <c r="V20" s="328"/>
      <c r="W20" s="328"/>
      <c r="X20" s="328"/>
      <c r="Y20" s="328"/>
      <c r="Z20" s="328"/>
      <c r="AA20" s="328"/>
      <c r="AB20" s="328"/>
      <c r="AC20" s="328"/>
      <c r="AD20" s="328"/>
      <c r="AE20" s="328"/>
      <c r="AF20" s="328"/>
      <c r="AG20" s="328"/>
      <c r="AH20" s="328"/>
      <c r="AI20" s="328"/>
    </row>
    <row r="21" spans="1:35" ht="20.25">
      <c r="A21" s="61"/>
      <c r="B21" s="72" t="s">
        <v>19</v>
      </c>
      <c r="C21" s="69"/>
      <c r="D21" s="61"/>
      <c r="E21" s="61"/>
      <c r="F21" s="61"/>
      <c r="G21" s="61"/>
      <c r="H21" s="61"/>
      <c r="I21" s="61"/>
      <c r="J21" s="316" t="s">
        <v>20</v>
      </c>
      <c r="K21" s="316"/>
      <c r="L21" s="316"/>
      <c r="M21" s="316"/>
      <c r="N21" s="316"/>
      <c r="O21" s="316"/>
      <c r="P21" s="316"/>
      <c r="Q21" s="316"/>
      <c r="R21" s="61"/>
      <c r="S21" s="328"/>
      <c r="T21" s="328"/>
      <c r="U21" s="328"/>
      <c r="V21" s="328"/>
      <c r="W21" s="328"/>
      <c r="X21" s="328"/>
      <c r="Y21" s="328"/>
      <c r="Z21" s="328"/>
      <c r="AA21" s="328"/>
      <c r="AB21" s="328"/>
      <c r="AC21" s="328"/>
      <c r="AD21" s="328"/>
      <c r="AE21" s="328"/>
      <c r="AF21" s="328"/>
      <c r="AG21" s="328"/>
      <c r="AH21" s="328"/>
      <c r="AI21" s="328"/>
    </row>
    <row r="22" spans="1:35" ht="16.5">
      <c r="A22" s="61"/>
      <c r="B22" s="69" t="s">
        <v>21</v>
      </c>
      <c r="C22" s="69"/>
      <c r="D22" s="61"/>
      <c r="E22" s="323"/>
      <c r="F22" s="324"/>
      <c r="G22" s="324"/>
      <c r="H22" s="325"/>
      <c r="I22" s="61"/>
      <c r="J22" s="85"/>
      <c r="K22" s="85"/>
      <c r="L22" s="85"/>
      <c r="M22" s="85"/>
      <c r="N22" s="85"/>
      <c r="O22" s="70"/>
      <c r="P22" s="70"/>
      <c r="Q22" s="70"/>
      <c r="R22" s="61"/>
      <c r="S22" s="328"/>
      <c r="T22" s="328"/>
      <c r="U22" s="328"/>
      <c r="V22" s="328"/>
      <c r="W22" s="328"/>
      <c r="X22" s="328"/>
      <c r="Y22" s="328"/>
      <c r="Z22" s="328"/>
      <c r="AA22" s="328"/>
      <c r="AB22" s="328"/>
      <c r="AC22" s="328"/>
      <c r="AD22" s="328"/>
      <c r="AE22" s="328"/>
      <c r="AF22" s="328"/>
      <c r="AG22" s="328"/>
      <c r="AH22" s="328"/>
      <c r="AI22" s="328"/>
    </row>
    <row r="23" spans="1:35" ht="16.5">
      <c r="A23" s="61"/>
      <c r="B23" s="69" t="s">
        <v>22</v>
      </c>
      <c r="C23" s="69"/>
      <c r="D23" s="61"/>
      <c r="E23" s="323"/>
      <c r="F23" s="324"/>
      <c r="G23" s="324"/>
      <c r="H23" s="325"/>
      <c r="I23" s="61"/>
      <c r="J23" s="72" t="s">
        <v>340</v>
      </c>
      <c r="K23" s="92"/>
      <c r="L23" s="92"/>
      <c r="M23" s="92"/>
      <c r="N23" s="92"/>
      <c r="O23" s="92"/>
      <c r="P23" s="92"/>
      <c r="Q23" s="92"/>
      <c r="R23" s="61"/>
      <c r="S23" s="328"/>
      <c r="T23" s="328"/>
      <c r="U23" s="328"/>
      <c r="V23" s="328"/>
      <c r="W23" s="328"/>
      <c r="X23" s="328"/>
      <c r="Y23" s="328"/>
      <c r="Z23" s="328"/>
      <c r="AA23" s="328"/>
      <c r="AB23" s="328"/>
      <c r="AC23" s="328"/>
      <c r="AD23" s="328"/>
      <c r="AE23" s="328"/>
      <c r="AF23" s="328"/>
      <c r="AG23" s="328"/>
      <c r="AH23" s="328"/>
      <c r="AI23" s="328"/>
    </row>
    <row r="24" spans="1:35" ht="16.5" customHeight="1">
      <c r="A24" s="61"/>
      <c r="B24" s="69" t="s">
        <v>23</v>
      </c>
      <c r="C24" s="69"/>
      <c r="D24" s="61"/>
      <c r="E24" s="326"/>
      <c r="F24" s="324"/>
      <c r="G24" s="324"/>
      <c r="H24" s="325"/>
      <c r="I24" s="61"/>
      <c r="J24" s="327" t="s">
        <v>341</v>
      </c>
      <c r="K24" s="327"/>
      <c r="L24" s="327"/>
      <c r="M24" s="327"/>
      <c r="N24" s="327"/>
      <c r="O24" s="327"/>
      <c r="P24" s="327"/>
      <c r="Q24" s="327"/>
      <c r="R24" s="61"/>
      <c r="S24" s="328"/>
      <c r="T24" s="328"/>
      <c r="U24" s="328"/>
      <c r="V24" s="328"/>
      <c r="W24" s="328"/>
      <c r="X24" s="328"/>
      <c r="Y24" s="328"/>
      <c r="Z24" s="328"/>
      <c r="AA24" s="328"/>
      <c r="AB24" s="328"/>
      <c r="AC24" s="328"/>
      <c r="AD24" s="328"/>
      <c r="AE24" s="328"/>
      <c r="AF24" s="328"/>
      <c r="AG24" s="328"/>
      <c r="AH24" s="328"/>
      <c r="AI24" s="328"/>
    </row>
    <row r="25" spans="1:35" ht="16.5">
      <c r="A25" s="61"/>
      <c r="B25" s="69" t="s">
        <v>24</v>
      </c>
      <c r="C25" s="69"/>
      <c r="D25" s="61"/>
      <c r="E25" s="323"/>
      <c r="F25" s="324"/>
      <c r="G25" s="324"/>
      <c r="H25" s="325"/>
      <c r="I25" s="61"/>
      <c r="J25" s="327"/>
      <c r="K25" s="327"/>
      <c r="L25" s="327"/>
      <c r="M25" s="327"/>
      <c r="N25" s="327"/>
      <c r="O25" s="327"/>
      <c r="P25" s="327"/>
      <c r="Q25" s="327"/>
      <c r="R25" s="61"/>
      <c r="S25" s="328"/>
      <c r="T25" s="328"/>
      <c r="U25" s="328"/>
      <c r="V25" s="328"/>
      <c r="W25" s="328"/>
      <c r="X25" s="328"/>
      <c r="Y25" s="328"/>
      <c r="Z25" s="328"/>
      <c r="AA25" s="328"/>
      <c r="AB25" s="328"/>
      <c r="AC25" s="328"/>
      <c r="AD25" s="328"/>
      <c r="AE25" s="328"/>
      <c r="AF25" s="328"/>
      <c r="AG25" s="328"/>
      <c r="AH25" s="328"/>
      <c r="AI25" s="328"/>
    </row>
    <row r="26" spans="1:35" ht="16.5" customHeight="1">
      <c r="A26" s="61"/>
      <c r="B26" s="69"/>
      <c r="C26" s="69"/>
      <c r="D26" s="61"/>
      <c r="E26" s="61"/>
      <c r="F26" s="61"/>
      <c r="G26" s="61"/>
      <c r="H26" s="61"/>
      <c r="I26" s="61"/>
      <c r="J26" s="327"/>
      <c r="K26" s="327"/>
      <c r="L26" s="327"/>
      <c r="M26" s="327"/>
      <c r="N26" s="327"/>
      <c r="O26" s="327"/>
      <c r="P26" s="327"/>
      <c r="Q26" s="327"/>
      <c r="R26" s="61"/>
      <c r="S26" s="329"/>
      <c r="T26" s="329"/>
      <c r="U26" s="329"/>
      <c r="V26" s="329"/>
      <c r="W26" s="329"/>
      <c r="X26" s="329"/>
      <c r="Y26" s="329"/>
      <c r="Z26" s="329"/>
      <c r="AA26" s="329"/>
      <c r="AB26" s="329"/>
      <c r="AC26" s="329"/>
      <c r="AD26" s="329"/>
      <c r="AE26" s="329"/>
      <c r="AF26" s="329"/>
      <c r="AG26" s="329"/>
      <c r="AH26" s="329"/>
      <c r="AI26" s="329"/>
    </row>
    <row r="27" spans="1:35" ht="16.5">
      <c r="A27" s="61"/>
      <c r="B27" s="72" t="s">
        <v>25</v>
      </c>
      <c r="C27" s="69"/>
      <c r="D27" s="61"/>
      <c r="E27" s="61"/>
      <c r="F27" s="61"/>
      <c r="G27" s="61"/>
      <c r="H27" s="61"/>
      <c r="I27" s="61"/>
      <c r="J27" s="327"/>
      <c r="K27" s="327"/>
      <c r="L27" s="327"/>
      <c r="M27" s="327"/>
      <c r="N27" s="327"/>
      <c r="O27" s="327"/>
      <c r="P27" s="327"/>
      <c r="Q27" s="327"/>
      <c r="R27" s="61"/>
      <c r="S27" s="329"/>
      <c r="T27" s="329"/>
      <c r="U27" s="329"/>
      <c r="V27" s="329"/>
      <c r="W27" s="329"/>
      <c r="X27" s="329"/>
      <c r="Y27" s="329"/>
      <c r="Z27" s="329"/>
      <c r="AA27" s="329"/>
      <c r="AB27" s="329"/>
      <c r="AC27" s="329"/>
      <c r="AD27" s="329"/>
      <c r="AE27" s="329"/>
      <c r="AF27" s="329"/>
      <c r="AG27" s="329"/>
      <c r="AH27" s="329"/>
      <c r="AI27" s="329"/>
    </row>
    <row r="28" spans="1:35" ht="16.5">
      <c r="A28" s="61"/>
      <c r="B28" s="69" t="s">
        <v>21</v>
      </c>
      <c r="C28" s="69"/>
      <c r="D28" s="61"/>
      <c r="E28" s="323"/>
      <c r="F28" s="324"/>
      <c r="G28" s="324"/>
      <c r="H28" s="325"/>
      <c r="I28" s="61"/>
      <c r="J28" s="327"/>
      <c r="K28" s="327"/>
      <c r="L28" s="327"/>
      <c r="M28" s="327"/>
      <c r="N28" s="327"/>
      <c r="O28" s="327"/>
      <c r="P28" s="327"/>
      <c r="Q28" s="327"/>
      <c r="R28" s="61"/>
      <c r="S28" s="329"/>
      <c r="T28" s="329"/>
      <c r="U28" s="329"/>
      <c r="V28" s="329"/>
      <c r="W28" s="329"/>
      <c r="X28" s="329"/>
      <c r="Y28" s="329"/>
      <c r="Z28" s="329"/>
      <c r="AA28" s="329"/>
      <c r="AB28" s="329"/>
      <c r="AC28" s="329"/>
      <c r="AD28" s="329"/>
      <c r="AE28" s="329"/>
      <c r="AF28" s="329"/>
      <c r="AG28" s="329"/>
      <c r="AH28" s="329"/>
      <c r="AI28" s="329"/>
    </row>
    <row r="29" spans="1:35" ht="16.5">
      <c r="A29" s="61"/>
      <c r="B29" s="69" t="s">
        <v>22</v>
      </c>
      <c r="C29" s="86"/>
      <c r="D29" s="61"/>
      <c r="E29" s="323"/>
      <c r="F29" s="324"/>
      <c r="G29" s="324"/>
      <c r="H29" s="325"/>
      <c r="I29" s="61"/>
      <c r="J29" s="72" t="s">
        <v>26</v>
      </c>
      <c r="K29" s="87"/>
      <c r="L29" s="87"/>
      <c r="M29" s="87"/>
      <c r="N29" s="87"/>
      <c r="O29" s="87"/>
      <c r="P29" s="87"/>
      <c r="Q29" s="87"/>
      <c r="R29" s="61"/>
      <c r="S29" s="329"/>
      <c r="T29" s="329"/>
      <c r="U29" s="329"/>
      <c r="V29" s="329"/>
      <c r="W29" s="329"/>
      <c r="X29" s="329"/>
      <c r="Y29" s="329"/>
      <c r="Z29" s="329"/>
      <c r="AA29" s="329"/>
      <c r="AB29" s="329"/>
      <c r="AC29" s="329"/>
      <c r="AD29" s="329"/>
      <c r="AE29" s="329"/>
      <c r="AF29" s="329"/>
      <c r="AG29" s="329"/>
      <c r="AH29" s="329"/>
      <c r="AI29" s="329"/>
    </row>
    <row r="30" spans="1:35" ht="16.5">
      <c r="A30" s="61"/>
      <c r="B30" s="69" t="s">
        <v>23</v>
      </c>
      <c r="C30" s="69"/>
      <c r="D30" s="61"/>
      <c r="E30" s="326"/>
      <c r="F30" s="324"/>
      <c r="G30" s="324"/>
      <c r="H30" s="325"/>
      <c r="I30" s="61"/>
      <c r="J30" s="301" t="s">
        <v>27</v>
      </c>
      <c r="K30" s="69"/>
      <c r="L30" s="69"/>
      <c r="M30" s="69"/>
      <c r="N30" s="69"/>
      <c r="O30" s="69"/>
      <c r="P30" s="69"/>
      <c r="Q30" s="69"/>
      <c r="R30" s="61"/>
      <c r="S30" s="329"/>
      <c r="T30" s="329"/>
      <c r="U30" s="329"/>
      <c r="V30" s="329"/>
      <c r="W30" s="329"/>
      <c r="X30" s="329"/>
      <c r="Y30" s="329"/>
      <c r="Z30" s="329"/>
      <c r="AA30" s="329"/>
      <c r="AB30" s="329"/>
      <c r="AC30" s="329"/>
      <c r="AD30" s="329"/>
      <c r="AE30" s="329"/>
      <c r="AF30" s="329"/>
      <c r="AG30" s="329"/>
      <c r="AH30" s="329"/>
      <c r="AI30" s="329"/>
    </row>
    <row r="31" spans="1:35" ht="14.25" customHeight="1">
      <c r="A31" s="61"/>
      <c r="B31" s="69" t="s">
        <v>24</v>
      </c>
      <c r="C31" s="69"/>
      <c r="D31" s="61"/>
      <c r="E31" s="323"/>
      <c r="F31" s="324"/>
      <c r="G31" s="324"/>
      <c r="H31" s="325"/>
      <c r="I31" s="61"/>
      <c r="J31" s="69"/>
      <c r="K31" s="69"/>
      <c r="L31" s="69"/>
      <c r="M31" s="69"/>
      <c r="N31" s="69"/>
      <c r="O31" s="69"/>
      <c r="P31" s="69"/>
      <c r="Q31" s="69"/>
      <c r="R31" s="61"/>
      <c r="S31" s="47"/>
      <c r="T31" s="47"/>
      <c r="U31" s="47"/>
      <c r="V31" s="47"/>
      <c r="W31" s="47"/>
      <c r="X31" s="47"/>
      <c r="Y31" s="47"/>
      <c r="Z31" s="47"/>
      <c r="AA31" s="47"/>
      <c r="AB31" s="47"/>
      <c r="AC31" s="47"/>
      <c r="AD31" s="47"/>
      <c r="AE31" s="47"/>
      <c r="AF31" s="47"/>
      <c r="AG31" s="47"/>
      <c r="AH31" s="47"/>
      <c r="AI31" s="47"/>
    </row>
    <row r="32" spans="1:35" ht="14.25" customHeight="1">
      <c r="A32" s="61"/>
      <c r="B32" s="69"/>
      <c r="C32" s="69"/>
      <c r="D32" s="61"/>
      <c r="E32" s="61"/>
      <c r="F32" s="61"/>
      <c r="G32" s="61"/>
      <c r="H32" s="61"/>
      <c r="I32" s="61"/>
      <c r="J32" s="69"/>
      <c r="K32" s="69"/>
      <c r="L32" s="69"/>
      <c r="M32" s="69"/>
      <c r="N32" s="69"/>
      <c r="O32" s="69"/>
      <c r="P32" s="69"/>
      <c r="Q32" s="69"/>
      <c r="R32" s="61"/>
      <c r="S32" s="47"/>
      <c r="T32" s="47"/>
      <c r="U32" s="47"/>
      <c r="V32" s="47"/>
      <c r="W32" s="47"/>
      <c r="X32" s="47"/>
      <c r="Y32" s="47"/>
      <c r="Z32" s="47"/>
      <c r="AA32" s="47"/>
      <c r="AB32" s="47"/>
      <c r="AC32" s="47"/>
      <c r="AD32" s="47"/>
      <c r="AE32" s="47"/>
      <c r="AF32" s="47"/>
      <c r="AG32" s="47"/>
      <c r="AH32" s="47"/>
      <c r="AI32" s="47"/>
    </row>
    <row r="33" spans="1:20" ht="14.25" customHeight="1">
      <c r="A33" s="61"/>
      <c r="B33" s="69"/>
      <c r="C33" s="69"/>
      <c r="D33" s="61"/>
      <c r="E33" s="61"/>
      <c r="F33" s="61"/>
      <c r="G33" s="61"/>
      <c r="H33" s="61"/>
      <c r="I33" s="61"/>
      <c r="J33" s="72" t="s">
        <v>28</v>
      </c>
      <c r="K33" s="87"/>
      <c r="L33" s="87"/>
      <c r="M33" s="87"/>
      <c r="N33" s="87"/>
      <c r="O33" s="87"/>
      <c r="P33" s="87"/>
      <c r="Q33" s="87"/>
      <c r="R33" s="61"/>
      <c r="S33" s="47"/>
      <c r="T33" s="47"/>
    </row>
    <row r="34" spans="1:20" ht="37.5" customHeight="1">
      <c r="A34" s="61"/>
      <c r="B34" s="72" t="s">
        <v>29</v>
      </c>
      <c r="C34" s="69"/>
      <c r="D34" s="61"/>
      <c r="E34" s="61"/>
      <c r="F34" s="61"/>
      <c r="G34" s="61"/>
      <c r="H34" s="61"/>
      <c r="I34" s="61"/>
      <c r="J34" s="331" t="s">
        <v>30</v>
      </c>
      <c r="K34" s="331"/>
      <c r="L34" s="331"/>
      <c r="M34" s="331"/>
      <c r="N34" s="331"/>
      <c r="O34" s="331"/>
      <c r="P34" s="331"/>
      <c r="Q34" s="331"/>
      <c r="R34" s="300"/>
      <c r="S34" s="300"/>
      <c r="T34" s="300"/>
    </row>
    <row r="35" spans="1:20" ht="16.5">
      <c r="A35" s="61"/>
      <c r="B35" s="69" t="s">
        <v>21</v>
      </c>
      <c r="C35" s="69"/>
      <c r="D35" s="61"/>
      <c r="E35" s="323"/>
      <c r="F35" s="324"/>
      <c r="G35" s="324"/>
      <c r="H35" s="325"/>
      <c r="I35" s="61"/>
      <c r="J35" s="331"/>
      <c r="K35" s="331"/>
      <c r="L35" s="331"/>
      <c r="M35" s="331"/>
      <c r="N35" s="331"/>
      <c r="O35" s="331"/>
      <c r="P35" s="331"/>
      <c r="Q35" s="331"/>
      <c r="R35" s="69"/>
      <c r="S35" s="47"/>
      <c r="T35" s="47"/>
    </row>
    <row r="36" spans="1:20" ht="14.25" customHeight="1">
      <c r="A36" s="61"/>
      <c r="B36" s="69" t="s">
        <v>22</v>
      </c>
      <c r="C36" s="69"/>
      <c r="D36" s="61"/>
      <c r="E36" s="323"/>
      <c r="F36" s="324"/>
      <c r="G36" s="324"/>
      <c r="H36" s="325"/>
      <c r="I36" s="61"/>
      <c r="J36" s="332" t="s">
        <v>31</v>
      </c>
      <c r="K36" s="331"/>
      <c r="L36" s="331"/>
      <c r="M36" s="331"/>
      <c r="N36" s="331"/>
      <c r="O36" s="331"/>
      <c r="P36" s="331"/>
      <c r="Q36" s="331"/>
      <c r="R36" s="299"/>
      <c r="S36" s="299"/>
      <c r="T36" s="299"/>
    </row>
    <row r="37" spans="1:20" ht="14.25" customHeight="1">
      <c r="A37" s="61"/>
      <c r="B37" s="69" t="s">
        <v>23</v>
      </c>
      <c r="C37" s="69"/>
      <c r="D37" s="61"/>
      <c r="E37" s="323"/>
      <c r="F37" s="324"/>
      <c r="G37" s="324"/>
      <c r="H37" s="325"/>
      <c r="I37" s="61"/>
      <c r="J37" s="331"/>
      <c r="K37" s="331"/>
      <c r="L37" s="331"/>
      <c r="M37" s="331"/>
      <c r="N37" s="331"/>
      <c r="O37" s="331"/>
      <c r="P37" s="331"/>
      <c r="Q37" s="331"/>
      <c r="R37" s="70"/>
      <c r="S37" s="47"/>
      <c r="T37" s="47"/>
    </row>
    <row r="38" spans="1:20" ht="16.5">
      <c r="A38" s="61"/>
      <c r="B38" s="69" t="s">
        <v>24</v>
      </c>
      <c r="C38" s="69"/>
      <c r="D38" s="61"/>
      <c r="E38" s="323"/>
      <c r="F38" s="324"/>
      <c r="G38" s="324"/>
      <c r="H38" s="325"/>
      <c r="I38" s="61"/>
      <c r="J38" s="331"/>
      <c r="K38" s="331"/>
      <c r="L38" s="331"/>
      <c r="M38" s="331"/>
      <c r="N38" s="331"/>
      <c r="O38" s="331"/>
      <c r="P38" s="331"/>
      <c r="Q38" s="331"/>
      <c r="R38" s="70"/>
      <c r="S38" s="47"/>
      <c r="T38" s="47"/>
    </row>
    <row r="39" spans="1:20" ht="58.5" customHeight="1">
      <c r="A39" s="61"/>
      <c r="B39" s="61"/>
      <c r="C39" s="61"/>
      <c r="D39" s="61"/>
      <c r="E39" s="61"/>
      <c r="F39" s="61"/>
      <c r="G39" s="61"/>
      <c r="H39" s="61"/>
      <c r="I39" s="61"/>
      <c r="J39" s="331"/>
      <c r="K39" s="331"/>
      <c r="L39" s="331"/>
      <c r="M39" s="331"/>
      <c r="N39" s="331"/>
      <c r="O39" s="331"/>
      <c r="P39" s="331"/>
      <c r="Q39" s="331"/>
      <c r="R39" s="70"/>
      <c r="S39" s="47"/>
      <c r="T39" s="47"/>
    </row>
    <row r="40" spans="1:20" ht="14.25" customHeight="1">
      <c r="A40" s="61"/>
      <c r="B40" s="61"/>
      <c r="C40" s="61"/>
      <c r="D40" s="61"/>
      <c r="E40" s="61"/>
      <c r="F40" s="61"/>
      <c r="G40" s="61"/>
      <c r="H40" s="61"/>
      <c r="I40" s="61"/>
      <c r="J40" s="70"/>
      <c r="K40" s="70"/>
      <c r="L40" s="70"/>
      <c r="M40" s="70"/>
      <c r="N40" s="70"/>
      <c r="O40" s="70"/>
      <c r="P40" s="70"/>
      <c r="Q40" s="70"/>
      <c r="R40" s="70"/>
      <c r="S40" s="47"/>
      <c r="T40" s="47"/>
    </row>
    <row r="41" spans="1:20" ht="15.75" customHeight="1">
      <c r="A41" s="61"/>
      <c r="B41" s="88"/>
      <c r="C41" s="61"/>
      <c r="D41" s="61"/>
      <c r="E41" s="61"/>
      <c r="F41" s="89"/>
      <c r="G41" s="89"/>
      <c r="H41" s="89"/>
      <c r="I41" s="61"/>
      <c r="J41" s="70"/>
      <c r="K41" s="70"/>
      <c r="L41" s="70"/>
      <c r="M41" s="70"/>
      <c r="N41" s="70"/>
      <c r="O41" s="70"/>
      <c r="P41" s="70"/>
      <c r="Q41" s="70"/>
      <c r="R41" s="70"/>
      <c r="S41" s="47"/>
      <c r="T41" s="47"/>
    </row>
    <row r="42" spans="1:20" ht="14.25" customHeight="1">
      <c r="A42" s="44"/>
      <c r="B42" s="44"/>
      <c r="C42" s="44"/>
      <c r="D42" s="44"/>
      <c r="E42" s="44"/>
      <c r="F42" s="44"/>
      <c r="G42" s="44"/>
      <c r="H42" s="44"/>
      <c r="I42" s="44"/>
      <c r="J42" s="44"/>
      <c r="K42" s="44"/>
      <c r="L42" s="44"/>
      <c r="M42" s="44"/>
      <c r="N42" s="44"/>
      <c r="O42" s="44"/>
      <c r="P42" s="44"/>
      <c r="Q42" s="44"/>
      <c r="R42" s="44"/>
      <c r="S42" s="47"/>
      <c r="T42" s="47"/>
    </row>
    <row r="43" spans="1:20" ht="14.25" customHeight="1">
      <c r="A43" s="330" t="str">
        <f>IF(SUM('1 - Summary &amp; validation'!R16:R61)=0,"","PLEASE CHECK validation errors, there are "&amp;SUM('1 - Summary &amp; validation'!R16:R61)&amp;" validation errors to correct or please provide comments")</f>
        <v/>
      </c>
      <c r="B43" s="330"/>
      <c r="C43" s="330"/>
      <c r="D43" s="330"/>
      <c r="E43" s="330"/>
      <c r="F43" s="330"/>
      <c r="G43" s="330"/>
      <c r="H43" s="330"/>
      <c r="I43" s="330"/>
      <c r="J43" s="330"/>
      <c r="K43" s="330"/>
      <c r="L43" s="330"/>
      <c r="M43" s="330"/>
      <c r="N43" s="330"/>
      <c r="O43" s="330"/>
      <c r="P43" s="330"/>
      <c r="Q43" s="330"/>
      <c r="R43" s="330"/>
      <c r="S43" s="47"/>
      <c r="T43" s="47"/>
    </row>
    <row r="44" spans="1:20" ht="14.25" customHeight="1">
      <c r="A44" s="330"/>
      <c r="B44" s="330"/>
      <c r="C44" s="330"/>
      <c r="D44" s="330"/>
      <c r="E44" s="330"/>
      <c r="F44" s="330"/>
      <c r="G44" s="330"/>
      <c r="H44" s="330"/>
      <c r="I44" s="330"/>
      <c r="J44" s="330"/>
      <c r="K44" s="330"/>
      <c r="L44" s="330"/>
      <c r="M44" s="330"/>
      <c r="N44" s="330"/>
      <c r="O44" s="330"/>
      <c r="P44" s="330"/>
      <c r="Q44" s="330"/>
      <c r="R44" s="330"/>
      <c r="S44" s="47"/>
      <c r="T44" s="47"/>
    </row>
    <row r="45" spans="1:20" ht="14.25" customHeight="1">
      <c r="A45" s="330"/>
      <c r="B45" s="330"/>
      <c r="C45" s="330"/>
      <c r="D45" s="330"/>
      <c r="E45" s="330"/>
      <c r="F45" s="330"/>
      <c r="G45" s="330"/>
      <c r="H45" s="330"/>
      <c r="I45" s="330"/>
      <c r="J45" s="330"/>
      <c r="K45" s="330"/>
      <c r="L45" s="330"/>
      <c r="M45" s="330"/>
      <c r="N45" s="330"/>
      <c r="O45" s="330"/>
      <c r="P45" s="330"/>
      <c r="Q45" s="330"/>
      <c r="R45" s="330"/>
      <c r="S45" s="47"/>
      <c r="T45" s="47"/>
    </row>
    <row r="46" spans="1:20" ht="14.25" customHeight="1">
      <c r="A46" s="330"/>
      <c r="B46" s="330"/>
      <c r="C46" s="330"/>
      <c r="D46" s="330"/>
      <c r="E46" s="330"/>
      <c r="F46" s="330"/>
      <c r="G46" s="330"/>
      <c r="H46" s="330"/>
      <c r="I46" s="330"/>
      <c r="J46" s="330"/>
      <c r="K46" s="330"/>
      <c r="L46" s="330"/>
      <c r="M46" s="330"/>
      <c r="N46" s="330"/>
      <c r="O46" s="330"/>
      <c r="P46" s="330"/>
      <c r="Q46" s="330"/>
      <c r="R46" s="330"/>
      <c r="S46" s="47"/>
      <c r="T46" s="47"/>
    </row>
    <row r="47" spans="1:20" ht="14.25" customHeight="1">
      <c r="A47" s="44"/>
      <c r="B47" s="44"/>
      <c r="C47" s="44"/>
      <c r="D47" s="44"/>
      <c r="E47" s="44"/>
      <c r="F47" s="44"/>
      <c r="G47" s="44"/>
      <c r="H47" s="44"/>
      <c r="I47" s="44"/>
      <c r="J47" s="44"/>
      <c r="K47" s="44"/>
      <c r="L47" s="44"/>
      <c r="M47" s="44"/>
      <c r="N47" s="44"/>
      <c r="O47" s="44"/>
      <c r="P47" s="44"/>
      <c r="Q47" s="44"/>
      <c r="R47" s="44"/>
      <c r="S47" s="47"/>
      <c r="T47" s="47"/>
    </row>
    <row r="48" spans="1:20" ht="14.25" customHeight="1">
      <c r="A48" s="44"/>
      <c r="B48" s="44"/>
      <c r="C48" s="44"/>
      <c r="D48" s="44"/>
      <c r="E48" s="44"/>
      <c r="F48" s="44"/>
      <c r="G48" s="44"/>
      <c r="H48" s="44"/>
      <c r="I48" s="44"/>
      <c r="J48" s="44"/>
      <c r="K48" s="44"/>
      <c r="L48" s="44"/>
      <c r="M48" s="44"/>
      <c r="N48" s="44"/>
      <c r="O48" s="44"/>
      <c r="P48" s="44"/>
      <c r="Q48" s="44"/>
      <c r="R48" s="44"/>
      <c r="S48" s="47"/>
      <c r="T48" s="47"/>
    </row>
    <row r="49" spans="1:18" ht="14.25" customHeight="1">
      <c r="A49" s="44"/>
      <c r="B49" s="44"/>
      <c r="C49" s="44"/>
      <c r="D49" s="44"/>
      <c r="E49" s="44"/>
      <c r="F49" s="44"/>
      <c r="G49" s="44"/>
      <c r="H49" s="44"/>
      <c r="I49" s="44"/>
      <c r="J49" s="44"/>
      <c r="K49" s="44"/>
      <c r="L49" s="44"/>
      <c r="M49" s="44"/>
      <c r="N49" s="44"/>
      <c r="O49" s="44"/>
      <c r="P49" s="44"/>
      <c r="Q49" s="44"/>
      <c r="R49" s="44"/>
    </row>
    <row r="50" spans="1:18" ht="14.25" customHeight="1">
      <c r="A50" s="44"/>
      <c r="B50" s="44"/>
      <c r="C50" s="44"/>
      <c r="D50" s="44"/>
      <c r="E50" s="44"/>
      <c r="F50" s="44"/>
      <c r="G50" s="44"/>
      <c r="H50" s="44"/>
      <c r="I50" s="44"/>
      <c r="J50" s="44"/>
      <c r="K50" s="44"/>
      <c r="L50" s="44"/>
      <c r="M50" s="44"/>
      <c r="N50" s="44"/>
      <c r="O50" s="44"/>
      <c r="P50" s="44"/>
      <c r="Q50" s="44"/>
      <c r="R50" s="44"/>
    </row>
  </sheetData>
  <sheetProtection selectLockedCells="1"/>
  <mergeCells count="31">
    <mergeCell ref="S15:AI25"/>
    <mergeCell ref="S9:AI13"/>
    <mergeCell ref="S14:AI14"/>
    <mergeCell ref="S26:AI30"/>
    <mergeCell ref="A43:R46"/>
    <mergeCell ref="E36:H36"/>
    <mergeCell ref="E35:H35"/>
    <mergeCell ref="E37:H37"/>
    <mergeCell ref="E38:H38"/>
    <mergeCell ref="J34:Q35"/>
    <mergeCell ref="J36:Q39"/>
    <mergeCell ref="E30:H30"/>
    <mergeCell ref="E31:H31"/>
    <mergeCell ref="E28:H28"/>
    <mergeCell ref="E29:H29"/>
    <mergeCell ref="J17:Q19"/>
    <mergeCell ref="E25:H25"/>
    <mergeCell ref="E22:H22"/>
    <mergeCell ref="E23:H23"/>
    <mergeCell ref="E24:H24"/>
    <mergeCell ref="J24:Q28"/>
    <mergeCell ref="B2:Q2"/>
    <mergeCell ref="J21:Q21"/>
    <mergeCell ref="B9:H9"/>
    <mergeCell ref="J9:Q9"/>
    <mergeCell ref="E11:H12"/>
    <mergeCell ref="E17:H17"/>
    <mergeCell ref="E19:H19"/>
    <mergeCell ref="E15:H15"/>
    <mergeCell ref="E16:H16"/>
    <mergeCell ref="E18:H18"/>
  </mergeCells>
  <hyperlinks>
    <hyperlink ref="L14" r:id="rId1" display="   statsunit@rbnz.govt.nz" xr:uid="{00000000-0004-0000-0000-000000000000}"/>
  </hyperlinks>
  <pageMargins left="0.70866141732283472" right="0.70866141732283472" top="0.74803149606299213" bottom="0.74803149606299213" header="0.31496062992125984" footer="0.31496062992125984"/>
  <pageSetup paperSize="9" scale="47" orientation="portrait" r:id="rId2"/>
  <headerFooter>
    <oddHeader>&amp;C&amp;"Calibri"&amp;10&amp;K000000 IN CONFIDENCE&amp;1#_x000D_</oddHeader>
    <oddFooter>&amp;LDTI-new-commitments-monthly V1.4 - rebrand 2023
Ref #21370437 1.1&amp;C_x000D_&amp;1#&amp;"Calibri"&amp;10&amp;K000000 IN CONFIDENCE</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'ALF Admin'!$F$5:$F$19</xm:f>
          </x14:formula1>
          <xm:sqref>E11:H12</xm:sqref>
        </x14:dataValidation>
        <x14:dataValidation type="list" allowBlank="1" showInputMessage="1" showErrorMessage="1" xr:uid="{00000000-0002-0000-0000-000001000000}">
          <x14:formula1>
            <xm:f>List!$A$1:$A$202</xm:f>
          </x14:formula1>
          <xm:sqref>E5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00A499"/>
    <pageSetUpPr fitToPage="1"/>
  </sheetPr>
  <dimension ref="A1:AF59"/>
  <sheetViews>
    <sheetView showGridLines="0" view="pageBreakPreview" zoomScale="80" zoomScaleNormal="100" zoomScaleSheetLayoutView="80" workbookViewId="0"/>
  </sheetViews>
  <sheetFormatPr defaultRowHeight="16.5"/>
  <cols>
    <col min="1" max="2" width="2.625" customWidth="1"/>
    <col min="3" max="4" width="20.625" customWidth="1"/>
    <col min="5" max="5" width="3.375" customWidth="1"/>
    <col min="6" max="7" width="20.625" customWidth="1"/>
    <col min="8" max="8" width="2.625" customWidth="1"/>
    <col min="9" max="10" width="20.625" customWidth="1"/>
    <col min="11" max="11" width="4.625" customWidth="1"/>
  </cols>
  <sheetData>
    <row r="1" spans="1:11" ht="15" customHeight="1">
      <c r="A1" s="273"/>
      <c r="B1" s="273"/>
      <c r="C1" s="273"/>
      <c r="D1" s="273"/>
      <c r="E1" s="273"/>
      <c r="F1" s="273"/>
      <c r="G1" s="273"/>
      <c r="H1" s="273"/>
      <c r="I1" s="273"/>
      <c r="J1" s="273"/>
      <c r="K1" s="273"/>
    </row>
    <row r="2" spans="1:11" ht="39" customHeight="1">
      <c r="A2" s="273"/>
      <c r="B2" s="273"/>
      <c r="C2" s="383" t="s">
        <v>271</v>
      </c>
      <c r="D2" s="383"/>
      <c r="E2" s="383"/>
      <c r="F2" s="383"/>
      <c r="G2" s="383"/>
      <c r="H2" s="383"/>
      <c r="I2" s="274"/>
      <c r="J2" s="274"/>
      <c r="K2" s="273"/>
    </row>
    <row r="3" spans="1:11" ht="8.4499999999999993" customHeight="1">
      <c r="A3" s="273"/>
      <c r="B3" s="273"/>
      <c r="C3" s="275"/>
      <c r="D3" s="275"/>
      <c r="E3" s="275"/>
      <c r="F3" s="275"/>
      <c r="G3" s="275"/>
      <c r="H3" s="275"/>
      <c r="I3" s="274"/>
      <c r="J3" s="274"/>
      <c r="K3" s="273"/>
    </row>
    <row r="4" spans="1:11" ht="18.600000000000001" customHeight="1">
      <c r="A4" s="273"/>
      <c r="B4" s="273"/>
      <c r="C4" s="274"/>
      <c r="D4" s="274"/>
      <c r="E4" s="274"/>
      <c r="F4" s="274"/>
      <c r="G4" s="274"/>
      <c r="H4" s="274"/>
      <c r="I4" s="274"/>
      <c r="J4" s="274"/>
      <c r="K4" s="273"/>
    </row>
    <row r="5" spans="1:11" ht="15" customHeight="1">
      <c r="A5" s="273"/>
      <c r="B5" s="273"/>
      <c r="C5" s="273"/>
      <c r="D5" s="385"/>
      <c r="E5" s="385"/>
      <c r="F5" s="385"/>
      <c r="G5" s="385"/>
      <c r="H5" s="385"/>
      <c r="I5" s="385"/>
      <c r="J5" s="385"/>
      <c r="K5" s="273"/>
    </row>
    <row r="6" spans="1:11" hidden="1">
      <c r="A6" s="273"/>
      <c r="B6" s="273"/>
      <c r="C6" s="273"/>
      <c r="D6" s="273"/>
      <c r="E6" s="273"/>
      <c r="F6" s="273"/>
      <c r="G6" s="273"/>
      <c r="H6" s="273"/>
      <c r="I6" s="273"/>
      <c r="J6" s="273"/>
      <c r="K6" s="273"/>
    </row>
    <row r="7" spans="1:11" hidden="1">
      <c r="A7" s="273"/>
      <c r="B7" s="273"/>
      <c r="C7" s="273"/>
      <c r="D7" s="273"/>
      <c r="E7" s="273"/>
      <c r="F7" s="273"/>
      <c r="G7" s="273"/>
      <c r="H7" s="273"/>
      <c r="I7" s="273"/>
      <c r="J7" s="273"/>
      <c r="K7" s="273"/>
    </row>
    <row r="8" spans="1:11" hidden="1">
      <c r="A8" s="273"/>
      <c r="B8" s="273"/>
      <c r="C8" s="273"/>
      <c r="D8" s="273"/>
      <c r="E8" s="273"/>
      <c r="F8" s="273"/>
      <c r="G8" s="273"/>
      <c r="H8" s="273"/>
      <c r="I8" s="273"/>
      <c r="J8" s="273"/>
      <c r="K8" s="273"/>
    </row>
    <row r="9" spans="1:11" hidden="1">
      <c r="A9" s="273"/>
      <c r="B9" s="273"/>
      <c r="C9" s="273"/>
      <c r="D9" s="273"/>
      <c r="E9" s="273"/>
      <c r="F9" s="273"/>
      <c r="G9" s="273"/>
      <c r="H9" s="273"/>
      <c r="I9" s="273"/>
      <c r="J9" s="273"/>
      <c r="K9" s="273"/>
    </row>
    <row r="10" spans="1:11" hidden="1">
      <c r="A10" s="273"/>
      <c r="B10" s="273"/>
      <c r="C10" s="273"/>
      <c r="D10" s="273"/>
      <c r="E10" s="273"/>
      <c r="F10" s="273"/>
      <c r="G10" s="273"/>
      <c r="H10" s="273"/>
      <c r="I10" s="273"/>
      <c r="J10" s="273"/>
      <c r="K10" s="273"/>
    </row>
    <row r="11" spans="1:11" hidden="1">
      <c r="A11" s="273"/>
      <c r="B11" s="273"/>
      <c r="C11" s="273"/>
      <c r="D11" s="273"/>
      <c r="E11" s="273"/>
      <c r="F11" s="273"/>
      <c r="G11" s="273"/>
      <c r="H11" s="273"/>
      <c r="I11" s="273"/>
      <c r="J11" s="273"/>
      <c r="K11" s="273"/>
    </row>
    <row r="12" spans="1:11" hidden="1">
      <c r="A12" s="273"/>
      <c r="B12" s="273"/>
      <c r="C12" s="273"/>
      <c r="D12" s="273"/>
      <c r="E12" s="273"/>
      <c r="F12" s="273"/>
      <c r="G12" s="273"/>
      <c r="H12" s="273"/>
      <c r="I12" s="273"/>
      <c r="J12" s="273"/>
      <c r="K12" s="273"/>
    </row>
    <row r="13" spans="1:11" hidden="1">
      <c r="A13" s="273"/>
      <c r="B13" s="273"/>
      <c r="C13" s="273"/>
      <c r="D13" s="273"/>
      <c r="E13" s="273"/>
      <c r="F13" s="273"/>
      <c r="G13" s="273"/>
      <c r="H13" s="273"/>
      <c r="I13" s="273"/>
      <c r="J13" s="273"/>
      <c r="K13" s="273"/>
    </row>
    <row r="14" spans="1:11" ht="20.100000000000001" customHeight="1">
      <c r="A14" s="273"/>
      <c r="B14" s="273"/>
      <c r="C14" s="384" t="s">
        <v>272</v>
      </c>
      <c r="D14" s="384"/>
      <c r="E14" s="384"/>
      <c r="F14" s="384"/>
      <c r="G14" s="384"/>
      <c r="H14" s="384"/>
      <c r="I14" s="384"/>
      <c r="J14" s="384"/>
      <c r="K14" s="273"/>
    </row>
    <row r="15" spans="1:11">
      <c r="A15" s="273"/>
      <c r="B15" s="273"/>
      <c r="C15" s="273"/>
      <c r="D15" s="273"/>
      <c r="E15" s="273"/>
      <c r="F15" s="273"/>
      <c r="G15" s="273"/>
      <c r="H15" s="273"/>
      <c r="I15" s="273"/>
      <c r="J15" s="273"/>
      <c r="K15" s="273"/>
    </row>
    <row r="16" spans="1:11" s="10" customFormat="1" ht="20.25">
      <c r="A16" s="276"/>
      <c r="B16" s="276"/>
      <c r="C16" s="386" t="s">
        <v>273</v>
      </c>
      <c r="D16" s="386"/>
      <c r="E16" s="276"/>
      <c r="F16" s="386" t="s">
        <v>274</v>
      </c>
      <c r="G16" s="386"/>
      <c r="H16" s="286"/>
      <c r="I16" s="386" t="s">
        <v>275</v>
      </c>
      <c r="J16" s="386"/>
      <c r="K16" s="276"/>
    </row>
    <row r="17" spans="1:32" s="9" customFormat="1" ht="6" customHeight="1">
      <c r="A17" s="277"/>
      <c r="B17" s="277"/>
      <c r="C17" s="277"/>
      <c r="D17" s="277"/>
      <c r="E17" s="277"/>
      <c r="F17" s="277"/>
      <c r="G17" s="277"/>
      <c r="H17" s="277"/>
      <c r="I17" s="277"/>
      <c r="J17" s="277"/>
      <c r="K17" s="277"/>
    </row>
    <row r="18" spans="1:32" s="9" customFormat="1" hidden="1">
      <c r="A18" s="277"/>
      <c r="B18" s="277"/>
      <c r="C18" s="277"/>
      <c r="D18" s="277"/>
      <c r="E18" s="277"/>
      <c r="F18" s="277"/>
      <c r="G18" s="277"/>
      <c r="H18" s="277"/>
      <c r="I18" s="277"/>
      <c r="J18" s="277"/>
      <c r="K18" s="277"/>
    </row>
    <row r="19" spans="1:32" s="9" customFormat="1" ht="15" customHeight="1">
      <c r="A19" s="278"/>
      <c r="B19" s="276"/>
      <c r="C19" s="387"/>
      <c r="D19" s="388"/>
      <c r="E19" s="78"/>
      <c r="F19" s="387"/>
      <c r="G19" s="388"/>
      <c r="H19" s="78"/>
      <c r="I19" s="387"/>
      <c r="J19" s="388"/>
      <c r="K19" s="277"/>
      <c r="L19" s="46"/>
      <c r="M19" s="46"/>
      <c r="N19" s="46"/>
      <c r="O19" s="46"/>
      <c r="P19" s="46"/>
      <c r="Q19" s="46"/>
      <c r="R19" s="46"/>
      <c r="S19" s="46"/>
      <c r="T19" s="46"/>
      <c r="U19" s="46"/>
      <c r="V19" s="46"/>
      <c r="W19" s="46"/>
      <c r="X19" s="46"/>
      <c r="Y19" s="46"/>
      <c r="Z19" s="46"/>
      <c r="AA19" s="46"/>
      <c r="AB19" s="46"/>
      <c r="AC19" s="46"/>
      <c r="AD19" s="46"/>
      <c r="AE19" s="46"/>
      <c r="AF19" s="46"/>
    </row>
    <row r="20" spans="1:32" s="9" customFormat="1" ht="15" customHeight="1">
      <c r="A20" s="278"/>
      <c r="B20" s="276"/>
      <c r="C20" s="389"/>
      <c r="D20" s="390"/>
      <c r="E20" s="78"/>
      <c r="F20" s="389"/>
      <c r="G20" s="390"/>
      <c r="H20" s="78"/>
      <c r="I20" s="389"/>
      <c r="J20" s="390"/>
      <c r="K20" s="277"/>
      <c r="L20" s="46"/>
      <c r="M20" s="46"/>
      <c r="N20" s="46"/>
      <c r="O20" s="46"/>
      <c r="P20" s="46"/>
      <c r="Q20" s="46"/>
      <c r="R20" s="46"/>
      <c r="S20" s="46"/>
      <c r="T20" s="46"/>
      <c r="U20" s="46"/>
      <c r="V20" s="46"/>
      <c r="W20" s="46"/>
      <c r="X20" s="46"/>
      <c r="Y20" s="46"/>
      <c r="Z20" s="46"/>
      <c r="AA20" s="46"/>
      <c r="AB20" s="46"/>
      <c r="AC20" s="46"/>
      <c r="AD20" s="46"/>
      <c r="AE20" s="46"/>
      <c r="AF20" s="46"/>
    </row>
    <row r="21" spans="1:32" s="9" customFormat="1" ht="15" customHeight="1">
      <c r="A21" s="278"/>
      <c r="B21" s="276"/>
      <c r="C21" s="389"/>
      <c r="D21" s="390"/>
      <c r="E21" s="78"/>
      <c r="F21" s="389"/>
      <c r="G21" s="390"/>
      <c r="H21" s="78"/>
      <c r="I21" s="389"/>
      <c r="J21" s="390"/>
      <c r="K21" s="277"/>
      <c r="L21" s="46"/>
      <c r="M21" s="46"/>
      <c r="N21" s="46"/>
      <c r="O21" s="46"/>
      <c r="P21" s="46"/>
      <c r="Q21" s="46"/>
      <c r="R21" s="46"/>
      <c r="S21" s="46"/>
      <c r="T21" s="46"/>
      <c r="U21" s="46"/>
      <c r="V21" s="46"/>
      <c r="W21" s="46"/>
      <c r="X21" s="46"/>
      <c r="Y21" s="46"/>
      <c r="Z21" s="46"/>
      <c r="AA21" s="46"/>
      <c r="AB21" s="46"/>
      <c r="AC21" s="46"/>
      <c r="AD21" s="46"/>
      <c r="AE21" s="46"/>
      <c r="AF21" s="46"/>
    </row>
    <row r="22" spans="1:32" s="9" customFormat="1" ht="15" customHeight="1">
      <c r="A22" s="278"/>
      <c r="B22" s="276"/>
      <c r="C22" s="389"/>
      <c r="D22" s="390"/>
      <c r="E22" s="78"/>
      <c r="F22" s="389"/>
      <c r="G22" s="390"/>
      <c r="H22" s="78"/>
      <c r="I22" s="389"/>
      <c r="J22" s="390"/>
      <c r="K22" s="277"/>
      <c r="L22" s="46"/>
      <c r="M22" s="46"/>
      <c r="N22" s="46"/>
      <c r="O22" s="46"/>
      <c r="P22" s="46"/>
      <c r="Q22" s="46"/>
      <c r="R22" s="46"/>
      <c r="S22" s="46"/>
      <c r="T22" s="46"/>
      <c r="U22" s="46"/>
      <c r="V22" s="46"/>
      <c r="W22" s="46"/>
      <c r="X22" s="46"/>
      <c r="Y22" s="46"/>
      <c r="Z22" s="46"/>
      <c r="AA22" s="46"/>
      <c r="AB22" s="46"/>
      <c r="AC22" s="46"/>
      <c r="AD22" s="46"/>
      <c r="AE22" s="46"/>
      <c r="AF22" s="46"/>
    </row>
    <row r="23" spans="1:32" s="9" customFormat="1" ht="15" customHeight="1">
      <c r="A23" s="278"/>
      <c r="B23" s="276"/>
      <c r="C23" s="389"/>
      <c r="D23" s="390"/>
      <c r="E23" s="78"/>
      <c r="F23" s="389"/>
      <c r="G23" s="390"/>
      <c r="H23" s="78"/>
      <c r="I23" s="389"/>
      <c r="J23" s="390"/>
      <c r="K23" s="277"/>
      <c r="L23" s="46"/>
      <c r="M23" s="46"/>
      <c r="N23" s="46"/>
      <c r="O23" s="46"/>
      <c r="P23" s="46"/>
      <c r="Q23" s="46"/>
      <c r="R23" s="46"/>
      <c r="S23" s="46"/>
      <c r="T23" s="46"/>
      <c r="U23" s="46"/>
      <c r="V23" s="46"/>
      <c r="W23" s="46"/>
      <c r="X23" s="46"/>
      <c r="Y23" s="46"/>
      <c r="Z23" s="46"/>
      <c r="AA23" s="46"/>
      <c r="AB23" s="46"/>
      <c r="AC23" s="46"/>
      <c r="AD23" s="46"/>
      <c r="AE23" s="46"/>
      <c r="AF23" s="46"/>
    </row>
    <row r="24" spans="1:32" s="9" customFormat="1">
      <c r="A24" s="278"/>
      <c r="B24" s="276"/>
      <c r="C24" s="389"/>
      <c r="D24" s="390"/>
      <c r="E24" s="78"/>
      <c r="F24" s="389"/>
      <c r="G24" s="390"/>
      <c r="H24" s="78"/>
      <c r="I24" s="389"/>
      <c r="J24" s="390"/>
      <c r="K24" s="278"/>
    </row>
    <row r="25" spans="1:32" s="9" customFormat="1" ht="15" customHeight="1">
      <c r="A25" s="278"/>
      <c r="B25" s="276"/>
      <c r="C25" s="389"/>
      <c r="D25" s="390"/>
      <c r="E25" s="78"/>
      <c r="F25" s="389"/>
      <c r="G25" s="390"/>
      <c r="H25" s="78"/>
      <c r="I25" s="389"/>
      <c r="J25" s="390"/>
      <c r="K25" s="278"/>
      <c r="L25" s="45"/>
      <c r="M25" s="45"/>
      <c r="N25" s="45"/>
      <c r="O25" s="45"/>
      <c r="P25" s="45"/>
      <c r="Q25" s="45"/>
      <c r="R25" s="45"/>
      <c r="S25" s="45"/>
      <c r="T25" s="45"/>
      <c r="U25" s="45"/>
      <c r="V25" s="45"/>
      <c r="W25" s="45"/>
      <c r="X25" s="45"/>
      <c r="Y25" s="45"/>
      <c r="Z25" s="45"/>
      <c r="AA25" s="45"/>
      <c r="AB25" s="45"/>
      <c r="AC25" s="45"/>
      <c r="AD25" s="45"/>
      <c r="AE25" s="45"/>
      <c r="AF25" s="45"/>
    </row>
    <row r="26" spans="1:32" s="9" customFormat="1" ht="15" customHeight="1">
      <c r="A26" s="278"/>
      <c r="B26" s="276"/>
      <c r="C26" s="389"/>
      <c r="D26" s="390"/>
      <c r="E26" s="78"/>
      <c r="F26" s="389"/>
      <c r="G26" s="390"/>
      <c r="H26" s="78"/>
      <c r="I26" s="389"/>
      <c r="J26" s="390"/>
      <c r="K26" s="278"/>
      <c r="L26" s="45"/>
      <c r="M26" s="45"/>
      <c r="N26" s="45"/>
      <c r="O26" s="45"/>
      <c r="P26" s="45"/>
      <c r="Q26" s="45"/>
      <c r="R26" s="45"/>
      <c r="S26" s="45"/>
      <c r="T26" s="45"/>
      <c r="U26" s="45"/>
      <c r="V26" s="45"/>
      <c r="W26" s="45"/>
      <c r="X26" s="45"/>
      <c r="Y26" s="45"/>
      <c r="Z26" s="45"/>
      <c r="AA26" s="45"/>
      <c r="AB26" s="45"/>
      <c r="AC26" s="45"/>
      <c r="AD26" s="45"/>
      <c r="AE26" s="45"/>
      <c r="AF26" s="45"/>
    </row>
    <row r="27" spans="1:32" s="9" customFormat="1" ht="15" customHeight="1">
      <c r="A27" s="278"/>
      <c r="B27" s="276"/>
      <c r="C27" s="389"/>
      <c r="D27" s="390"/>
      <c r="E27" s="78"/>
      <c r="F27" s="389"/>
      <c r="G27" s="390"/>
      <c r="H27" s="78"/>
      <c r="I27" s="389"/>
      <c r="J27" s="390"/>
      <c r="K27" s="278"/>
      <c r="L27" s="45"/>
      <c r="M27" s="45"/>
      <c r="N27" s="45"/>
      <c r="O27" s="45"/>
      <c r="P27" s="45"/>
      <c r="Q27" s="45"/>
      <c r="R27" s="45"/>
      <c r="S27" s="45"/>
      <c r="T27" s="45"/>
      <c r="U27" s="45"/>
      <c r="V27" s="45"/>
      <c r="W27" s="45"/>
      <c r="X27" s="45"/>
      <c r="Y27" s="45"/>
      <c r="Z27" s="45"/>
      <c r="AA27" s="45"/>
      <c r="AB27" s="45"/>
      <c r="AC27" s="45"/>
      <c r="AD27" s="45"/>
      <c r="AE27" s="45"/>
      <c r="AF27" s="45"/>
    </row>
    <row r="28" spans="1:32" s="9" customFormat="1" ht="15" customHeight="1">
      <c r="A28" s="278"/>
      <c r="B28" s="276"/>
      <c r="C28" s="389"/>
      <c r="D28" s="390"/>
      <c r="E28" s="78"/>
      <c r="F28" s="389"/>
      <c r="G28" s="390"/>
      <c r="H28" s="78"/>
      <c r="I28" s="389"/>
      <c r="J28" s="390"/>
      <c r="K28" s="278"/>
      <c r="L28" s="45"/>
      <c r="M28" s="45"/>
      <c r="N28" s="45"/>
      <c r="O28" s="45"/>
      <c r="P28" s="45"/>
      <c r="Q28" s="45"/>
      <c r="R28" s="45"/>
      <c r="S28" s="45"/>
      <c r="T28" s="45"/>
      <c r="U28" s="45"/>
      <c r="V28" s="45"/>
      <c r="W28" s="45"/>
      <c r="X28" s="45"/>
      <c r="Y28" s="45"/>
      <c r="Z28" s="45"/>
      <c r="AA28" s="45"/>
      <c r="AB28" s="45"/>
      <c r="AC28" s="45"/>
      <c r="AD28" s="45"/>
      <c r="AE28" s="45"/>
      <c r="AF28" s="45"/>
    </row>
    <row r="29" spans="1:32" s="9" customFormat="1" ht="15" customHeight="1">
      <c r="A29" s="278"/>
      <c r="B29" s="276"/>
      <c r="C29" s="389"/>
      <c r="D29" s="390"/>
      <c r="E29" s="78"/>
      <c r="F29" s="389"/>
      <c r="G29" s="390"/>
      <c r="H29" s="78"/>
      <c r="I29" s="389"/>
      <c r="J29" s="390"/>
      <c r="K29" s="278"/>
      <c r="L29" s="45"/>
      <c r="M29" s="45"/>
      <c r="N29" s="45"/>
      <c r="O29" s="45"/>
      <c r="P29" s="45"/>
      <c r="Q29" s="45"/>
      <c r="R29" s="45"/>
      <c r="S29" s="45"/>
      <c r="T29" s="45"/>
      <c r="U29" s="45"/>
      <c r="V29" s="45"/>
      <c r="W29" s="45"/>
      <c r="X29" s="45"/>
      <c r="Y29" s="45"/>
      <c r="Z29" s="45"/>
      <c r="AA29" s="45"/>
      <c r="AB29" s="45"/>
      <c r="AC29" s="45"/>
      <c r="AD29" s="45"/>
      <c r="AE29" s="45"/>
      <c r="AF29" s="45"/>
    </row>
    <row r="30" spans="1:32" s="9" customFormat="1" ht="15" customHeight="1">
      <c r="A30" s="278"/>
      <c r="B30" s="276"/>
      <c r="C30" s="389"/>
      <c r="D30" s="390"/>
      <c r="E30" s="78"/>
      <c r="F30" s="389"/>
      <c r="G30" s="390"/>
      <c r="H30" s="78"/>
      <c r="I30" s="389"/>
      <c r="J30" s="390"/>
      <c r="K30" s="278"/>
      <c r="L30" s="45"/>
      <c r="M30" s="45"/>
      <c r="N30" s="45"/>
      <c r="O30" s="45"/>
      <c r="P30" s="45"/>
      <c r="Q30" s="45"/>
      <c r="R30" s="45"/>
      <c r="S30" s="45"/>
      <c r="T30" s="45"/>
      <c r="U30" s="45"/>
      <c r="V30" s="45"/>
      <c r="W30" s="45"/>
      <c r="X30" s="45"/>
      <c r="Y30" s="45"/>
      <c r="Z30" s="45"/>
      <c r="AA30" s="45"/>
      <c r="AB30" s="45"/>
      <c r="AC30" s="45"/>
      <c r="AD30" s="45"/>
      <c r="AE30" s="45"/>
      <c r="AF30" s="45"/>
    </row>
    <row r="31" spans="1:32" s="9" customFormat="1" ht="15" customHeight="1">
      <c r="A31" s="278"/>
      <c r="B31" s="276"/>
      <c r="C31" s="389"/>
      <c r="D31" s="390"/>
      <c r="E31" s="78"/>
      <c r="F31" s="389"/>
      <c r="G31" s="390"/>
      <c r="H31" s="78"/>
      <c r="I31" s="389"/>
      <c r="J31" s="390"/>
      <c r="K31" s="278"/>
      <c r="L31" s="45"/>
      <c r="M31" s="45"/>
      <c r="N31" s="45"/>
      <c r="O31" s="45"/>
      <c r="P31" s="45"/>
      <c r="Q31" s="45"/>
      <c r="R31" s="45"/>
      <c r="S31" s="45"/>
      <c r="T31" s="45"/>
      <c r="U31" s="45"/>
      <c r="V31" s="45"/>
      <c r="W31" s="45"/>
      <c r="X31" s="45"/>
      <c r="Y31" s="45"/>
      <c r="Z31" s="45"/>
      <c r="AA31" s="45"/>
      <c r="AB31" s="45"/>
      <c r="AC31" s="45"/>
      <c r="AD31" s="45"/>
      <c r="AE31" s="45"/>
      <c r="AF31" s="45"/>
    </row>
    <row r="32" spans="1:32" s="9" customFormat="1" ht="15" customHeight="1">
      <c r="A32" s="278"/>
      <c r="B32" s="276"/>
      <c r="C32" s="389"/>
      <c r="D32" s="390"/>
      <c r="E32" s="78"/>
      <c r="F32" s="389"/>
      <c r="G32" s="390"/>
      <c r="H32" s="78"/>
      <c r="I32" s="389"/>
      <c r="J32" s="390"/>
      <c r="K32" s="278"/>
      <c r="L32" s="45"/>
      <c r="M32" s="45"/>
      <c r="N32" s="45"/>
      <c r="O32" s="45"/>
      <c r="P32" s="45"/>
      <c r="Q32" s="45"/>
      <c r="R32" s="45"/>
      <c r="S32" s="45"/>
      <c r="T32" s="45"/>
      <c r="U32" s="45"/>
      <c r="V32" s="45"/>
      <c r="W32" s="45"/>
      <c r="X32" s="45"/>
      <c r="Y32" s="45"/>
      <c r="Z32" s="45"/>
      <c r="AA32" s="45"/>
      <c r="AB32" s="45"/>
      <c r="AC32" s="45"/>
      <c r="AD32" s="45"/>
      <c r="AE32" s="45"/>
      <c r="AF32" s="45"/>
    </row>
    <row r="33" spans="1:32" s="9" customFormat="1" ht="15" customHeight="1">
      <c r="A33" s="278"/>
      <c r="B33" s="276"/>
      <c r="C33" s="389"/>
      <c r="D33" s="390"/>
      <c r="E33" s="78"/>
      <c r="F33" s="389"/>
      <c r="G33" s="390"/>
      <c r="H33" s="78"/>
      <c r="I33" s="389"/>
      <c r="J33" s="390"/>
      <c r="K33" s="278"/>
      <c r="L33" s="45"/>
      <c r="M33" s="45"/>
      <c r="N33" s="45"/>
      <c r="O33" s="45"/>
      <c r="P33" s="45"/>
      <c r="Q33" s="45"/>
      <c r="R33" s="45"/>
      <c r="S33" s="45"/>
      <c r="T33" s="45"/>
      <c r="U33" s="45"/>
      <c r="V33" s="45"/>
      <c r="W33" s="45"/>
      <c r="X33" s="45"/>
      <c r="Y33" s="45"/>
      <c r="Z33" s="45"/>
      <c r="AA33" s="45"/>
      <c r="AB33" s="45"/>
      <c r="AC33" s="45"/>
      <c r="AD33" s="45"/>
      <c r="AE33" s="45"/>
      <c r="AF33" s="45"/>
    </row>
    <row r="34" spans="1:32" s="9" customFormat="1" ht="15" customHeight="1">
      <c r="A34" s="278"/>
      <c r="B34" s="276"/>
      <c r="C34" s="389"/>
      <c r="D34" s="390"/>
      <c r="E34" s="78"/>
      <c r="F34" s="389"/>
      <c r="G34" s="390"/>
      <c r="H34" s="78"/>
      <c r="I34" s="389"/>
      <c r="J34" s="390"/>
      <c r="K34" s="278"/>
      <c r="L34" s="45"/>
      <c r="M34" s="45"/>
      <c r="N34" s="45"/>
      <c r="O34" s="45"/>
      <c r="P34" s="45"/>
      <c r="Q34" s="45"/>
      <c r="R34" s="45"/>
      <c r="S34" s="45"/>
      <c r="T34" s="45"/>
      <c r="U34" s="45"/>
      <c r="V34" s="45"/>
      <c r="W34" s="45"/>
      <c r="X34" s="45"/>
      <c r="Y34" s="45"/>
      <c r="Z34" s="45"/>
      <c r="AA34" s="45"/>
      <c r="AB34" s="45"/>
      <c r="AC34" s="45"/>
      <c r="AD34" s="45"/>
      <c r="AE34" s="45"/>
      <c r="AF34" s="45"/>
    </row>
    <row r="35" spans="1:32" s="9" customFormat="1" ht="15" customHeight="1">
      <c r="A35" s="278"/>
      <c r="B35" s="276"/>
      <c r="C35" s="389"/>
      <c r="D35" s="390"/>
      <c r="E35" s="78"/>
      <c r="F35" s="389"/>
      <c r="G35" s="390"/>
      <c r="H35" s="78"/>
      <c r="I35" s="389"/>
      <c r="J35" s="390"/>
      <c r="K35" s="278"/>
      <c r="L35" s="45"/>
      <c r="M35" s="45"/>
      <c r="N35" s="45"/>
      <c r="O35" s="45"/>
      <c r="P35" s="45"/>
      <c r="Q35" s="45"/>
      <c r="R35" s="45"/>
      <c r="S35" s="45"/>
      <c r="T35" s="45"/>
      <c r="U35" s="45"/>
      <c r="V35" s="45"/>
      <c r="W35" s="45"/>
      <c r="X35" s="45"/>
      <c r="Y35" s="45"/>
      <c r="Z35" s="45"/>
      <c r="AA35" s="45"/>
      <c r="AB35" s="45"/>
      <c r="AC35" s="45"/>
      <c r="AD35" s="45"/>
      <c r="AE35" s="45"/>
      <c r="AF35" s="45"/>
    </row>
    <row r="36" spans="1:32" s="9" customFormat="1" ht="15" customHeight="1">
      <c r="A36" s="278"/>
      <c r="B36" s="276"/>
      <c r="C36" s="389"/>
      <c r="D36" s="390"/>
      <c r="E36" s="78"/>
      <c r="F36" s="389"/>
      <c r="G36" s="390"/>
      <c r="H36" s="78"/>
      <c r="I36" s="389"/>
      <c r="J36" s="390"/>
      <c r="K36" s="278"/>
      <c r="L36" s="46"/>
      <c r="M36" s="46"/>
      <c r="N36" s="46"/>
      <c r="O36" s="46"/>
      <c r="P36" s="46"/>
      <c r="Q36" s="46"/>
      <c r="R36" s="46"/>
      <c r="S36" s="46"/>
      <c r="T36" s="46"/>
      <c r="U36" s="46"/>
      <c r="V36" s="46"/>
      <c r="W36" s="46"/>
      <c r="X36" s="46"/>
      <c r="Y36" s="46"/>
      <c r="Z36" s="46"/>
      <c r="AA36" s="46"/>
      <c r="AB36" s="46"/>
      <c r="AC36" s="46"/>
      <c r="AD36" s="46"/>
      <c r="AE36" s="46"/>
      <c r="AF36" s="46"/>
    </row>
    <row r="37" spans="1:32" s="9" customFormat="1" ht="15" customHeight="1">
      <c r="A37" s="278"/>
      <c r="B37" s="276"/>
      <c r="C37" s="389"/>
      <c r="D37" s="390"/>
      <c r="E37" s="78"/>
      <c r="F37" s="389"/>
      <c r="G37" s="390"/>
      <c r="H37" s="78"/>
      <c r="I37" s="389"/>
      <c r="J37" s="390"/>
      <c r="K37" s="278"/>
      <c r="L37" s="46"/>
      <c r="M37" s="46"/>
      <c r="N37" s="46"/>
      <c r="O37" s="46"/>
      <c r="P37" s="46"/>
      <c r="Q37" s="46"/>
      <c r="R37" s="46"/>
      <c r="S37" s="46"/>
      <c r="T37" s="46"/>
      <c r="U37" s="46"/>
      <c r="V37" s="46"/>
      <c r="W37" s="46"/>
      <c r="X37" s="46"/>
      <c r="Y37" s="46"/>
      <c r="Z37" s="46"/>
      <c r="AA37" s="46"/>
      <c r="AB37" s="46"/>
      <c r="AC37" s="46"/>
      <c r="AD37" s="46"/>
      <c r="AE37" s="46"/>
      <c r="AF37" s="46"/>
    </row>
    <row r="38" spans="1:32" s="9" customFormat="1" ht="15" customHeight="1">
      <c r="A38" s="278"/>
      <c r="B38" s="276"/>
      <c r="C38" s="389"/>
      <c r="D38" s="390"/>
      <c r="E38" s="78"/>
      <c r="F38" s="389"/>
      <c r="G38" s="390"/>
      <c r="H38" s="78"/>
      <c r="I38" s="389"/>
      <c r="J38" s="390"/>
      <c r="K38" s="278"/>
      <c r="L38" s="46"/>
      <c r="M38" s="46"/>
      <c r="N38" s="46"/>
      <c r="O38" s="46"/>
      <c r="P38" s="46"/>
      <c r="Q38" s="46"/>
      <c r="R38" s="46"/>
      <c r="S38" s="46"/>
      <c r="T38" s="46"/>
      <c r="U38" s="46"/>
      <c r="V38" s="46"/>
      <c r="W38" s="46"/>
      <c r="X38" s="46"/>
      <c r="Y38" s="46"/>
      <c r="Z38" s="46"/>
      <c r="AA38" s="46"/>
      <c r="AB38" s="46"/>
      <c r="AC38" s="46"/>
      <c r="AD38" s="46"/>
      <c r="AE38" s="46"/>
      <c r="AF38" s="46"/>
    </row>
    <row r="39" spans="1:32" s="9" customFormat="1" ht="15" customHeight="1">
      <c r="A39" s="278"/>
      <c r="B39" s="276"/>
      <c r="C39" s="389"/>
      <c r="D39" s="390"/>
      <c r="E39" s="78"/>
      <c r="F39" s="389"/>
      <c r="G39" s="390"/>
      <c r="H39" s="78"/>
      <c r="I39" s="389"/>
      <c r="J39" s="390"/>
      <c r="K39" s="278"/>
      <c r="L39" s="46"/>
      <c r="M39" s="46"/>
      <c r="N39" s="46"/>
      <c r="O39" s="46"/>
      <c r="P39" s="46"/>
      <c r="Q39" s="46"/>
      <c r="R39" s="46"/>
      <c r="S39" s="46"/>
      <c r="T39" s="46"/>
      <c r="U39" s="46"/>
      <c r="V39" s="46"/>
      <c r="W39" s="46"/>
      <c r="X39" s="46"/>
      <c r="Y39" s="46"/>
      <c r="Z39" s="46"/>
      <c r="AA39" s="46"/>
      <c r="AB39" s="46"/>
      <c r="AC39" s="46"/>
      <c r="AD39" s="46"/>
      <c r="AE39" s="46"/>
      <c r="AF39" s="46"/>
    </row>
    <row r="40" spans="1:32" s="9" customFormat="1" ht="15" customHeight="1">
      <c r="A40" s="278"/>
      <c r="B40" s="276"/>
      <c r="C40" s="389"/>
      <c r="D40" s="390"/>
      <c r="E40" s="78"/>
      <c r="F40" s="389"/>
      <c r="G40" s="390"/>
      <c r="H40" s="78"/>
      <c r="I40" s="389"/>
      <c r="J40" s="390"/>
      <c r="K40" s="278"/>
      <c r="L40" s="46"/>
      <c r="M40" s="46"/>
      <c r="N40" s="46"/>
      <c r="O40" s="46"/>
      <c r="P40" s="46"/>
      <c r="Q40" s="46"/>
      <c r="R40" s="46"/>
      <c r="S40" s="46"/>
      <c r="T40" s="46"/>
      <c r="U40" s="46"/>
      <c r="V40" s="46"/>
      <c r="W40" s="46"/>
      <c r="X40" s="46"/>
      <c r="Y40" s="46"/>
      <c r="Z40" s="46"/>
      <c r="AA40" s="46"/>
      <c r="AB40" s="46"/>
      <c r="AC40" s="46"/>
      <c r="AD40" s="46"/>
      <c r="AE40" s="46"/>
      <c r="AF40" s="46"/>
    </row>
    <row r="41" spans="1:32" s="9" customFormat="1">
      <c r="A41" s="278"/>
      <c r="B41" s="276"/>
      <c r="C41" s="389"/>
      <c r="D41" s="390"/>
      <c r="E41" s="78"/>
      <c r="F41" s="389"/>
      <c r="G41" s="390"/>
      <c r="H41" s="78"/>
      <c r="I41" s="389"/>
      <c r="J41" s="390"/>
      <c r="K41" s="278"/>
      <c r="L41" s="329"/>
      <c r="M41" s="329"/>
      <c r="N41" s="329"/>
      <c r="O41" s="329"/>
      <c r="P41" s="329"/>
      <c r="Q41" s="329"/>
      <c r="R41" s="329"/>
      <c r="S41" s="329"/>
      <c r="T41" s="329"/>
      <c r="U41" s="329"/>
      <c r="V41" s="329"/>
      <c r="W41" s="329"/>
      <c r="X41" s="329"/>
      <c r="Y41" s="329"/>
      <c r="Z41" s="329"/>
      <c r="AA41" s="329"/>
      <c r="AB41" s="329"/>
      <c r="AC41" s="329"/>
      <c r="AD41" s="329"/>
      <c r="AE41" s="329"/>
      <c r="AF41" s="329"/>
    </row>
    <row r="42" spans="1:32" s="9" customFormat="1">
      <c r="A42" s="278"/>
      <c r="B42" s="276"/>
      <c r="C42" s="391"/>
      <c r="D42" s="392"/>
      <c r="E42" s="78"/>
      <c r="F42" s="391"/>
      <c r="G42" s="392"/>
      <c r="H42" s="78"/>
      <c r="I42" s="391"/>
      <c r="J42" s="392"/>
      <c r="K42" s="278"/>
      <c r="L42" s="329"/>
      <c r="M42" s="329"/>
      <c r="N42" s="329"/>
      <c r="O42" s="329"/>
      <c r="P42" s="329"/>
      <c r="Q42" s="329"/>
      <c r="R42" s="329"/>
      <c r="S42" s="329"/>
      <c r="T42" s="329"/>
      <c r="U42" s="329"/>
      <c r="V42" s="329"/>
      <c r="W42" s="329"/>
      <c r="X42" s="329"/>
      <c r="Y42" s="329"/>
      <c r="Z42" s="329"/>
      <c r="AA42" s="329"/>
      <c r="AB42" s="329"/>
      <c r="AC42" s="329"/>
      <c r="AD42" s="329"/>
      <c r="AE42" s="329"/>
      <c r="AF42" s="329"/>
    </row>
    <row r="43" spans="1:32" s="9" customFormat="1">
      <c r="A43" s="278"/>
      <c r="B43" s="276"/>
      <c r="C43" s="279"/>
      <c r="D43" s="279"/>
      <c r="E43" s="78"/>
      <c r="F43" s="279"/>
      <c r="G43" s="279"/>
      <c r="H43" s="78"/>
      <c r="I43" s="279"/>
      <c r="J43" s="279"/>
      <c r="K43" s="278"/>
    </row>
    <row r="44" spans="1:32">
      <c r="A44" s="280"/>
      <c r="B44" s="281"/>
      <c r="C44" s="280"/>
      <c r="D44" s="280"/>
      <c r="E44" s="280"/>
      <c r="F44" s="280"/>
      <c r="G44" s="280"/>
      <c r="H44" s="280"/>
      <c r="I44" s="280"/>
      <c r="J44" s="280"/>
      <c r="K44" s="280"/>
    </row>
    <row r="45" spans="1:32" ht="20.100000000000001" customHeight="1">
      <c r="A45" s="273"/>
      <c r="B45" s="281"/>
      <c r="C45" s="384" t="s">
        <v>276</v>
      </c>
      <c r="D45" s="384"/>
      <c r="E45" s="384"/>
      <c r="F45" s="384"/>
      <c r="G45" s="384"/>
      <c r="H45" s="384"/>
      <c r="I45" s="384"/>
      <c r="J45" s="384"/>
      <c r="K45" s="280"/>
    </row>
    <row r="46" spans="1:32" ht="15" customHeight="1">
      <c r="A46" s="273"/>
      <c r="B46" s="281"/>
      <c r="C46" s="280"/>
      <c r="D46" s="282"/>
      <c r="E46" s="282"/>
      <c r="F46" s="282"/>
      <c r="G46" s="282"/>
      <c r="H46" s="282"/>
      <c r="I46" s="282"/>
      <c r="J46" s="282"/>
      <c r="K46" s="273"/>
      <c r="L46" s="379" t="str">
        <f>IF(SUM('1 - Summary &amp; validation'!R16:R61)=0,"","PLEASE CHECK validation errors, there are "&amp;SUM('1 - Summary &amp; validation'!R16:R61)&amp;" validation errors to correct or please provide comments")</f>
        <v/>
      </c>
      <c r="M46" s="379"/>
      <c r="N46" s="379"/>
      <c r="O46" s="379"/>
      <c r="P46" s="379"/>
      <c r="Q46" s="379"/>
      <c r="R46" s="379"/>
      <c r="S46" s="379"/>
      <c r="T46" s="379"/>
      <c r="U46" s="379"/>
      <c r="V46" s="379"/>
      <c r="W46" s="379"/>
      <c r="X46" s="379"/>
      <c r="Y46" s="379"/>
      <c r="Z46" s="379"/>
      <c r="AA46" s="379"/>
      <c r="AB46" s="379"/>
    </row>
    <row r="47" spans="1:32" ht="15" customHeight="1">
      <c r="A47" s="273"/>
      <c r="B47" s="281"/>
      <c r="C47" s="382" t="s">
        <v>277</v>
      </c>
      <c r="D47" s="382"/>
      <c r="E47" s="382"/>
      <c r="F47" s="382"/>
      <c r="G47" s="283" t="s">
        <v>21</v>
      </c>
      <c r="H47" s="284"/>
      <c r="I47" s="393"/>
      <c r="J47" s="393"/>
      <c r="K47" s="273"/>
      <c r="L47" s="379"/>
      <c r="M47" s="379"/>
      <c r="N47" s="379"/>
      <c r="O47" s="379"/>
      <c r="P47" s="379"/>
      <c r="Q47" s="379"/>
      <c r="R47" s="379"/>
      <c r="S47" s="379"/>
      <c r="T47" s="379"/>
      <c r="U47" s="379"/>
      <c r="V47" s="379"/>
      <c r="W47" s="379"/>
      <c r="X47" s="379"/>
      <c r="Y47" s="379"/>
      <c r="Z47" s="379"/>
      <c r="AA47" s="379"/>
      <c r="AB47" s="379"/>
    </row>
    <row r="48" spans="1:32" ht="15" customHeight="1">
      <c r="A48" s="273"/>
      <c r="B48" s="281"/>
      <c r="C48" s="382"/>
      <c r="D48" s="382"/>
      <c r="E48" s="382"/>
      <c r="F48" s="382"/>
      <c r="G48" s="283" t="s">
        <v>278</v>
      </c>
      <c r="H48" s="285"/>
      <c r="I48" s="380"/>
      <c r="J48" s="381"/>
      <c r="K48" s="273"/>
      <c r="L48" s="379"/>
      <c r="M48" s="379"/>
      <c r="N48" s="379"/>
      <c r="O48" s="379"/>
      <c r="P48" s="379"/>
      <c r="Q48" s="379"/>
      <c r="R48" s="379"/>
      <c r="S48" s="379"/>
      <c r="T48" s="379"/>
      <c r="U48" s="379"/>
      <c r="V48" s="379"/>
      <c r="W48" s="379"/>
      <c r="X48" s="379"/>
      <c r="Y48" s="379"/>
      <c r="Z48" s="379"/>
      <c r="AA48" s="379"/>
      <c r="AB48" s="379"/>
    </row>
    <row r="49" spans="1:28" ht="15" customHeight="1">
      <c r="A49" s="280"/>
      <c r="B49" s="281"/>
      <c r="C49" s="280"/>
      <c r="D49" s="280"/>
      <c r="E49" s="280"/>
      <c r="F49" s="280"/>
      <c r="G49" s="280"/>
      <c r="H49" s="280"/>
      <c r="I49" s="280"/>
      <c r="J49" s="280"/>
      <c r="K49" s="273"/>
      <c r="L49" s="379"/>
      <c r="M49" s="379"/>
      <c r="N49" s="379"/>
      <c r="O49" s="379"/>
      <c r="P49" s="379"/>
      <c r="Q49" s="379"/>
      <c r="R49" s="379"/>
      <c r="S49" s="379"/>
      <c r="T49" s="379"/>
      <c r="U49" s="379"/>
      <c r="V49" s="379"/>
      <c r="W49" s="379"/>
      <c r="X49" s="379"/>
      <c r="Y49" s="379"/>
      <c r="Z49" s="379"/>
      <c r="AA49" s="379"/>
      <c r="AB49" s="379"/>
    </row>
    <row r="50" spans="1:28">
      <c r="A50" s="280"/>
      <c r="B50" s="280"/>
      <c r="C50" s="280"/>
      <c r="D50" s="280"/>
      <c r="E50" s="280"/>
      <c r="F50" s="280"/>
      <c r="G50" s="280"/>
      <c r="H50" s="280"/>
      <c r="I50" s="280"/>
      <c r="J50" s="280"/>
      <c r="K50" s="280"/>
    </row>
    <row r="51" spans="1:28">
      <c r="A51" s="280"/>
      <c r="B51" s="280"/>
      <c r="C51" s="280"/>
      <c r="D51" s="280"/>
      <c r="E51" s="280"/>
      <c r="F51" s="280"/>
      <c r="G51" s="280"/>
      <c r="H51" s="280"/>
      <c r="I51" s="280"/>
      <c r="J51" s="280"/>
      <c r="K51" s="280"/>
    </row>
    <row r="52" spans="1:28" ht="15" customHeight="1">
      <c r="A52" s="43"/>
      <c r="B52" s="43"/>
      <c r="C52" s="43"/>
      <c r="D52" s="43"/>
      <c r="E52" s="43"/>
      <c r="F52" s="43"/>
      <c r="G52" s="43"/>
      <c r="H52" s="43"/>
      <c r="I52" s="43"/>
      <c r="J52" s="43"/>
      <c r="K52" s="43"/>
    </row>
    <row r="53" spans="1:28" ht="15" customHeight="1">
      <c r="A53" s="43"/>
      <c r="B53" s="43"/>
      <c r="C53" s="43"/>
      <c r="D53" s="43"/>
      <c r="E53" s="43"/>
      <c r="F53" s="43"/>
      <c r="G53" s="43"/>
      <c r="H53" s="43"/>
      <c r="I53" s="43"/>
      <c r="J53" s="43"/>
      <c r="K53" s="43"/>
    </row>
    <row r="54" spans="1:28" ht="15" customHeight="1">
      <c r="A54" s="43"/>
      <c r="B54" s="43"/>
      <c r="C54" s="43"/>
      <c r="D54" s="43"/>
      <c r="E54" s="43"/>
      <c r="F54" s="43"/>
      <c r="G54" s="43"/>
      <c r="H54" s="43"/>
      <c r="I54" s="43"/>
      <c r="J54" s="43"/>
      <c r="K54" s="43"/>
    </row>
    <row r="55" spans="1:28" ht="15" customHeight="1">
      <c r="A55" s="43"/>
      <c r="B55" s="43"/>
      <c r="C55" s="43"/>
      <c r="D55" s="43"/>
      <c r="E55" s="43"/>
      <c r="F55" s="43"/>
      <c r="G55" s="43"/>
      <c r="H55" s="43"/>
      <c r="I55" s="43"/>
      <c r="J55" s="43"/>
      <c r="K55" s="43"/>
    </row>
    <row r="56" spans="1:28" ht="15" customHeight="1">
      <c r="A56" s="43"/>
      <c r="B56" s="43"/>
      <c r="C56" s="43"/>
      <c r="D56" s="43"/>
      <c r="E56" s="43"/>
      <c r="F56" s="43"/>
      <c r="G56" s="43"/>
      <c r="H56" s="43"/>
      <c r="I56" s="43"/>
      <c r="J56" s="43"/>
      <c r="K56" s="43"/>
    </row>
    <row r="57" spans="1:28" ht="15" customHeight="1">
      <c r="A57" s="43"/>
      <c r="B57" s="43"/>
      <c r="C57" s="43"/>
      <c r="D57" s="43"/>
      <c r="E57" s="43"/>
      <c r="F57" s="43"/>
      <c r="G57" s="43"/>
      <c r="H57" s="43"/>
      <c r="I57" s="43"/>
      <c r="J57" s="43"/>
      <c r="K57" s="43"/>
    </row>
    <row r="58" spans="1:28" ht="15" customHeight="1">
      <c r="A58" s="43"/>
      <c r="B58" s="43"/>
      <c r="C58" s="43"/>
      <c r="D58" s="43"/>
      <c r="E58" s="43"/>
      <c r="F58" s="43"/>
      <c r="G58" s="43"/>
      <c r="H58" s="43"/>
      <c r="I58" s="43"/>
      <c r="J58" s="43"/>
      <c r="K58" s="43"/>
    </row>
    <row r="59" spans="1:28" ht="15" customHeight="1">
      <c r="A59" s="43"/>
      <c r="B59" s="43"/>
      <c r="C59" s="43"/>
      <c r="D59" s="43"/>
      <c r="E59" s="43"/>
      <c r="F59" s="43"/>
      <c r="G59" s="43"/>
      <c r="H59" s="43"/>
      <c r="I59" s="43"/>
      <c r="J59" s="43"/>
      <c r="K59" s="43"/>
    </row>
  </sheetData>
  <mergeCells count="15">
    <mergeCell ref="L41:AF42"/>
    <mergeCell ref="L46:AB49"/>
    <mergeCell ref="I48:J48"/>
    <mergeCell ref="C47:F48"/>
    <mergeCell ref="C2:H2"/>
    <mergeCell ref="C45:J45"/>
    <mergeCell ref="D5:J5"/>
    <mergeCell ref="C14:J14"/>
    <mergeCell ref="C16:D16"/>
    <mergeCell ref="F16:G16"/>
    <mergeCell ref="I16:J16"/>
    <mergeCell ref="C19:D42"/>
    <mergeCell ref="F19:G42"/>
    <mergeCell ref="I19:J42"/>
    <mergeCell ref="I47:J47"/>
  </mergeCells>
  <pageMargins left="0.7" right="0.7" top="0.75" bottom="0.75" header="0.3" footer="0.3"/>
  <pageSetup paperSize="9" scale="58" fitToHeight="0" orientation="portrait" r:id="rId1"/>
  <headerFooter>
    <oddHeader>&amp;C&amp;"Calibri"&amp;10&amp;K000000 IN CONFIDENCE&amp;1#_x000D_</oddHeader>
    <oddFooter>&amp;C_x000D_&amp;1#&amp;"Calibri"&amp;10&amp;K000000 IN CONFIDENCE</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rgb="FFFFFF00"/>
  </sheetPr>
  <dimension ref="A1:C19"/>
  <sheetViews>
    <sheetView workbookViewId="0"/>
  </sheetViews>
  <sheetFormatPr defaultRowHeight="16.5"/>
  <cols>
    <col min="1" max="1" width="9.25" customWidth="1"/>
    <col min="2" max="2" width="10.375" customWidth="1"/>
    <col min="3" max="3" width="219.5" customWidth="1"/>
  </cols>
  <sheetData>
    <row r="1" spans="1:3" s="10" customFormat="1">
      <c r="A1" s="38" t="s">
        <v>279</v>
      </c>
      <c r="B1" s="38" t="s">
        <v>278</v>
      </c>
      <c r="C1" s="38" t="s">
        <v>280</v>
      </c>
    </row>
    <row r="2" spans="1:3">
      <c r="A2" s="41" t="s">
        <v>281</v>
      </c>
      <c r="B2" s="48">
        <v>42644</v>
      </c>
    </row>
    <row r="3" spans="1:3">
      <c r="A3" s="41">
        <v>1.2</v>
      </c>
      <c r="B3" s="48">
        <v>42917</v>
      </c>
      <c r="C3" t="s">
        <v>282</v>
      </c>
    </row>
    <row r="4" spans="1:3">
      <c r="A4">
        <v>1.3</v>
      </c>
      <c r="B4" s="48">
        <v>42917</v>
      </c>
      <c r="C4" t="s">
        <v>283</v>
      </c>
    </row>
    <row r="5" spans="1:3">
      <c r="A5">
        <v>1.4</v>
      </c>
      <c r="B5" s="48">
        <v>43070</v>
      </c>
      <c r="C5" t="s">
        <v>284</v>
      </c>
    </row>
    <row r="6" spans="1:3">
      <c r="A6">
        <v>1.4</v>
      </c>
      <c r="B6" s="48">
        <v>43191</v>
      </c>
      <c r="C6" t="s">
        <v>285</v>
      </c>
    </row>
    <row r="7" spans="1:3" ht="33">
      <c r="A7" s="290">
        <v>1.5</v>
      </c>
      <c r="B7" s="291">
        <v>45078</v>
      </c>
      <c r="C7" s="292" t="s">
        <v>286</v>
      </c>
    </row>
    <row r="8" spans="1:3">
      <c r="C8" t="s">
        <v>287</v>
      </c>
    </row>
    <row r="9" spans="1:3">
      <c r="A9" s="314">
        <v>2</v>
      </c>
      <c r="B9" s="48">
        <v>46023</v>
      </c>
      <c r="C9" t="s">
        <v>288</v>
      </c>
    </row>
    <row r="10" spans="1:3">
      <c r="C10" t="s">
        <v>289</v>
      </c>
    </row>
    <row r="11" spans="1:3">
      <c r="C11" t="s">
        <v>290</v>
      </c>
    </row>
    <row r="13" spans="1:3">
      <c r="C13" s="39"/>
    </row>
    <row r="14" spans="1:3">
      <c r="C14" s="40"/>
    </row>
    <row r="15" spans="1:3">
      <c r="C15" s="40"/>
    </row>
    <row r="16" spans="1:3">
      <c r="C16" s="40"/>
    </row>
    <row r="17" spans="3:3">
      <c r="C17" s="40"/>
    </row>
    <row r="18" spans="3:3">
      <c r="C18" s="40"/>
    </row>
    <row r="19" spans="3:3">
      <c r="C19" s="40"/>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ignoredErrors>
    <ignoredError sqref="A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FF00"/>
  </sheetPr>
  <dimension ref="A1:G22"/>
  <sheetViews>
    <sheetView topLeftCell="C4" workbookViewId="0">
      <selection activeCell="C6" sqref="C6"/>
    </sheetView>
  </sheetViews>
  <sheetFormatPr defaultRowHeight="16.5"/>
  <cols>
    <col min="1" max="1" width="38.75" customWidth="1"/>
    <col min="2" max="2" width="11.5" customWidth="1"/>
    <col min="3" max="3" width="53.5" customWidth="1"/>
    <col min="6" max="6" width="65.625" customWidth="1"/>
    <col min="7" max="7" width="10.25" customWidth="1"/>
  </cols>
  <sheetData>
    <row r="1" spans="1:7">
      <c r="A1" s="10" t="s">
        <v>291</v>
      </c>
    </row>
    <row r="2" spans="1:7">
      <c r="A2" t="s">
        <v>292</v>
      </c>
    </row>
    <row r="4" spans="1:7" ht="29.25">
      <c r="B4" s="34" t="s">
        <v>293</v>
      </c>
      <c r="C4" s="34" t="s">
        <v>21</v>
      </c>
      <c r="F4" s="35" t="s">
        <v>294</v>
      </c>
      <c r="G4" s="35" t="s">
        <v>295</v>
      </c>
    </row>
    <row r="5" spans="1:7">
      <c r="F5" s="49" t="s">
        <v>1</v>
      </c>
      <c r="G5" s="35"/>
    </row>
    <row r="6" spans="1:7">
      <c r="A6" t="s">
        <v>296</v>
      </c>
      <c r="B6" s="36">
        <f>VLOOKUP($C$6,$F$4:$G$19,2,FALSE)</f>
        <v>0</v>
      </c>
      <c r="C6" s="36" t="str">
        <f>Contacts!$E$11</f>
        <v>Select from list</v>
      </c>
      <c r="F6" s="47" t="s">
        <v>297</v>
      </c>
      <c r="G6" t="s">
        <v>298</v>
      </c>
    </row>
    <row r="7" spans="1:7">
      <c r="F7" s="47" t="s">
        <v>299</v>
      </c>
      <c r="G7" t="s">
        <v>300</v>
      </c>
    </row>
    <row r="8" spans="1:7">
      <c r="A8" t="s">
        <v>301</v>
      </c>
      <c r="B8" s="37" t="e">
        <f>EOMONTH(Contacts!$E$5,0)</f>
        <v>#VALUE!</v>
      </c>
      <c r="F8" s="47" t="s">
        <v>302</v>
      </c>
      <c r="G8" t="s">
        <v>303</v>
      </c>
    </row>
    <row r="9" spans="1:7">
      <c r="F9" s="47" t="s">
        <v>304</v>
      </c>
      <c r="G9" t="s">
        <v>305</v>
      </c>
    </row>
    <row r="10" spans="1:7">
      <c r="A10" t="s">
        <v>306</v>
      </c>
      <c r="B10" s="36" t="s">
        <v>307</v>
      </c>
      <c r="C10" s="36" t="s">
        <v>308</v>
      </c>
      <c r="F10" s="47" t="s">
        <v>309</v>
      </c>
      <c r="G10" t="s">
        <v>310</v>
      </c>
    </row>
    <row r="11" spans="1:7">
      <c r="A11" t="s">
        <v>311</v>
      </c>
      <c r="B11" s="36"/>
      <c r="C11" s="36"/>
      <c r="F11" s="47" t="s">
        <v>312</v>
      </c>
      <c r="G11" t="s">
        <v>313</v>
      </c>
    </row>
    <row r="12" spans="1:7">
      <c r="A12" t="s">
        <v>314</v>
      </c>
      <c r="B12" s="36"/>
      <c r="C12" s="36"/>
      <c r="F12" s="47" t="s">
        <v>315</v>
      </c>
      <c r="G12" t="s">
        <v>316</v>
      </c>
    </row>
    <row r="13" spans="1:7">
      <c r="A13" t="s">
        <v>317</v>
      </c>
      <c r="B13" s="36"/>
      <c r="C13" s="36"/>
      <c r="F13" s="47" t="s">
        <v>318</v>
      </c>
      <c r="G13" t="s">
        <v>319</v>
      </c>
    </row>
    <row r="14" spans="1:7">
      <c r="A14" t="s">
        <v>320</v>
      </c>
      <c r="B14" s="36"/>
      <c r="C14" s="36"/>
      <c r="F14" s="47" t="s">
        <v>321</v>
      </c>
      <c r="G14" t="s">
        <v>322</v>
      </c>
    </row>
    <row r="15" spans="1:7">
      <c r="A15" t="s">
        <v>323</v>
      </c>
      <c r="B15" s="36"/>
      <c r="C15" s="36"/>
      <c r="F15" s="47" t="s">
        <v>324</v>
      </c>
      <c r="G15" t="s">
        <v>325</v>
      </c>
    </row>
    <row r="16" spans="1:7">
      <c r="A16" t="s">
        <v>326</v>
      </c>
      <c r="B16" s="36"/>
      <c r="C16" s="36"/>
      <c r="F16" s="47" t="s">
        <v>327</v>
      </c>
      <c r="G16" t="s">
        <v>328</v>
      </c>
    </row>
    <row r="17" spans="1:7">
      <c r="A17" t="s">
        <v>329</v>
      </c>
      <c r="B17" s="36"/>
      <c r="C17" s="36"/>
      <c r="F17" s="47" t="s">
        <v>330</v>
      </c>
      <c r="G17" t="s">
        <v>331</v>
      </c>
    </row>
    <row r="18" spans="1:7">
      <c r="A18" t="s">
        <v>332</v>
      </c>
      <c r="B18" s="36"/>
      <c r="C18" s="36"/>
      <c r="F18" s="47" t="s">
        <v>333</v>
      </c>
      <c r="G18" t="s">
        <v>334</v>
      </c>
    </row>
    <row r="19" spans="1:7">
      <c r="A19" t="s">
        <v>335</v>
      </c>
      <c r="B19" s="36"/>
      <c r="C19" s="36"/>
      <c r="F19" s="47" t="s">
        <v>336</v>
      </c>
      <c r="G19" t="s">
        <v>337</v>
      </c>
    </row>
    <row r="20" spans="1:7">
      <c r="F20" s="47"/>
    </row>
    <row r="21" spans="1:7">
      <c r="F21" s="47"/>
    </row>
    <row r="22" spans="1:7">
      <c r="F22" s="47"/>
    </row>
  </sheetData>
  <pageMargins left="0.7" right="0.7" top="0.75" bottom="0.75" header="0.3" footer="0.3"/>
  <pageSetup paperSize="9" orientation="landscape" r:id="rId1"/>
  <headerFooter>
    <oddHeader>&amp;C&amp;"Calibri"&amp;10&amp;K000000 IN CONFIDENCE&amp;1#_x000D_</oddHeader>
    <oddFooter>&amp;C_x000D_&amp;1#&amp;"Calibri"&amp;10&amp;K000000 IN CONFIDENCE</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A203"/>
  <sheetViews>
    <sheetView topLeftCell="A160" workbookViewId="0">
      <selection activeCell="B10" sqref="B10"/>
    </sheetView>
  </sheetViews>
  <sheetFormatPr defaultRowHeight="16.5"/>
  <cols>
    <col min="1" max="1" width="13.375" customWidth="1"/>
  </cols>
  <sheetData>
    <row r="1" spans="1:1">
      <c r="A1" s="60" t="s">
        <v>1</v>
      </c>
    </row>
    <row r="2" spans="1:1">
      <c r="A2" s="60">
        <v>45412</v>
      </c>
    </row>
    <row r="3" spans="1:1">
      <c r="A3" s="60">
        <v>45443</v>
      </c>
    </row>
    <row r="4" spans="1:1">
      <c r="A4" s="60">
        <v>45473</v>
      </c>
    </row>
    <row r="5" spans="1:1">
      <c r="A5" s="60">
        <v>45504</v>
      </c>
    </row>
    <row r="6" spans="1:1">
      <c r="A6" s="60">
        <v>45535</v>
      </c>
    </row>
    <row r="7" spans="1:1">
      <c r="A7" s="60">
        <v>45565</v>
      </c>
    </row>
    <row r="8" spans="1:1">
      <c r="A8" s="60">
        <v>45596</v>
      </c>
    </row>
    <row r="9" spans="1:1">
      <c r="A9" s="60">
        <v>45626</v>
      </c>
    </row>
    <row r="10" spans="1:1">
      <c r="A10" s="60">
        <v>45657</v>
      </c>
    </row>
    <row r="11" spans="1:1">
      <c r="A11" s="60">
        <v>45688</v>
      </c>
    </row>
    <row r="12" spans="1:1">
      <c r="A12" s="60">
        <v>45716</v>
      </c>
    </row>
    <row r="13" spans="1:1">
      <c r="A13" s="60">
        <v>45747</v>
      </c>
    </row>
    <row r="14" spans="1:1">
      <c r="A14" s="60">
        <v>45777</v>
      </c>
    </row>
    <row r="15" spans="1:1">
      <c r="A15" s="60">
        <v>45808</v>
      </c>
    </row>
    <row r="16" spans="1:1">
      <c r="A16" s="60">
        <v>45838</v>
      </c>
    </row>
    <row r="17" spans="1:1">
      <c r="A17" s="60">
        <v>45869</v>
      </c>
    </row>
    <row r="18" spans="1:1">
      <c r="A18" s="60">
        <v>45900</v>
      </c>
    </row>
    <row r="19" spans="1:1">
      <c r="A19" s="60">
        <v>45930</v>
      </c>
    </row>
    <row r="20" spans="1:1">
      <c r="A20" s="60">
        <v>45961</v>
      </c>
    </row>
    <row r="21" spans="1:1">
      <c r="A21" s="60">
        <v>45991</v>
      </c>
    </row>
    <row r="22" spans="1:1">
      <c r="A22" s="60">
        <v>46022</v>
      </c>
    </row>
    <row r="23" spans="1:1">
      <c r="A23" s="60">
        <v>46053</v>
      </c>
    </row>
    <row r="24" spans="1:1">
      <c r="A24" s="60">
        <v>46081</v>
      </c>
    </row>
    <row r="25" spans="1:1">
      <c r="A25" s="60">
        <v>46112</v>
      </c>
    </row>
    <row r="26" spans="1:1">
      <c r="A26" s="60">
        <v>46142</v>
      </c>
    </row>
    <row r="27" spans="1:1">
      <c r="A27" s="60">
        <v>46173</v>
      </c>
    </row>
    <row r="28" spans="1:1">
      <c r="A28" s="60">
        <v>46203</v>
      </c>
    </row>
    <row r="29" spans="1:1">
      <c r="A29" s="60">
        <v>46234</v>
      </c>
    </row>
    <row r="30" spans="1:1">
      <c r="A30" s="60">
        <v>46265</v>
      </c>
    </row>
    <row r="31" spans="1:1">
      <c r="A31" s="60">
        <v>46295</v>
      </c>
    </row>
    <row r="32" spans="1:1">
      <c r="A32" s="60">
        <v>46326</v>
      </c>
    </row>
    <row r="33" spans="1:1">
      <c r="A33" s="60">
        <v>46356</v>
      </c>
    </row>
    <row r="34" spans="1:1">
      <c r="A34" s="60">
        <v>46387</v>
      </c>
    </row>
    <row r="35" spans="1:1">
      <c r="A35" s="60">
        <v>46418</v>
      </c>
    </row>
    <row r="36" spans="1:1">
      <c r="A36" s="60">
        <v>46446</v>
      </c>
    </row>
    <row r="37" spans="1:1">
      <c r="A37" s="60">
        <v>46477</v>
      </c>
    </row>
    <row r="38" spans="1:1">
      <c r="A38" s="60">
        <v>46507</v>
      </c>
    </row>
    <row r="39" spans="1:1">
      <c r="A39" s="60">
        <v>46538</v>
      </c>
    </row>
    <row r="40" spans="1:1">
      <c r="A40" s="60">
        <v>46568</v>
      </c>
    </row>
    <row r="41" spans="1:1">
      <c r="A41" s="60">
        <v>46599</v>
      </c>
    </row>
    <row r="42" spans="1:1">
      <c r="A42" s="60">
        <v>46630</v>
      </c>
    </row>
    <row r="43" spans="1:1">
      <c r="A43" s="60">
        <v>46660</v>
      </c>
    </row>
    <row r="44" spans="1:1">
      <c r="A44" s="60">
        <v>46691</v>
      </c>
    </row>
    <row r="45" spans="1:1">
      <c r="A45" s="60">
        <v>46721</v>
      </c>
    </row>
    <row r="46" spans="1:1">
      <c r="A46" s="60">
        <v>46752</v>
      </c>
    </row>
    <row r="47" spans="1:1">
      <c r="A47" s="60">
        <v>46783</v>
      </c>
    </row>
    <row r="48" spans="1:1">
      <c r="A48" s="60">
        <v>46812</v>
      </c>
    </row>
    <row r="49" spans="1:1">
      <c r="A49" s="60">
        <v>46843</v>
      </c>
    </row>
    <row r="50" spans="1:1">
      <c r="A50" s="60">
        <v>46873</v>
      </c>
    </row>
    <row r="51" spans="1:1">
      <c r="A51" s="60">
        <v>46904</v>
      </c>
    </row>
    <row r="52" spans="1:1">
      <c r="A52" s="60">
        <v>46934</v>
      </c>
    </row>
    <row r="53" spans="1:1">
      <c r="A53" s="60">
        <v>46965</v>
      </c>
    </row>
    <row r="54" spans="1:1">
      <c r="A54" s="60">
        <v>46996</v>
      </c>
    </row>
    <row r="55" spans="1:1">
      <c r="A55" s="60">
        <v>47026</v>
      </c>
    </row>
    <row r="56" spans="1:1">
      <c r="A56" s="60">
        <v>47057</v>
      </c>
    </row>
    <row r="57" spans="1:1">
      <c r="A57" s="60">
        <v>47087</v>
      </c>
    </row>
    <row r="58" spans="1:1">
      <c r="A58" s="60">
        <v>47118</v>
      </c>
    </row>
    <row r="59" spans="1:1">
      <c r="A59" s="60">
        <v>47149</v>
      </c>
    </row>
    <row r="60" spans="1:1">
      <c r="A60" s="60">
        <v>47177</v>
      </c>
    </row>
    <row r="61" spans="1:1">
      <c r="A61" s="60">
        <v>47208</v>
      </c>
    </row>
    <row r="62" spans="1:1">
      <c r="A62" s="60">
        <v>47238</v>
      </c>
    </row>
    <row r="63" spans="1:1">
      <c r="A63" s="60">
        <v>47269</v>
      </c>
    </row>
    <row r="64" spans="1:1">
      <c r="A64" s="60">
        <v>47299</v>
      </c>
    </row>
    <row r="65" spans="1:1">
      <c r="A65" s="60">
        <v>47330</v>
      </c>
    </row>
    <row r="66" spans="1:1">
      <c r="A66" s="60">
        <v>47361</v>
      </c>
    </row>
    <row r="67" spans="1:1">
      <c r="A67" s="60">
        <v>47391</v>
      </c>
    </row>
    <row r="68" spans="1:1">
      <c r="A68" s="60">
        <v>47422</v>
      </c>
    </row>
    <row r="69" spans="1:1">
      <c r="A69" s="60">
        <v>47452</v>
      </c>
    </row>
    <row r="70" spans="1:1">
      <c r="A70" s="60">
        <v>47483</v>
      </c>
    </row>
    <row r="71" spans="1:1">
      <c r="A71" s="60">
        <v>47514</v>
      </c>
    </row>
    <row r="72" spans="1:1">
      <c r="A72" s="60">
        <v>47542</v>
      </c>
    </row>
    <row r="73" spans="1:1">
      <c r="A73" s="60">
        <v>47573</v>
      </c>
    </row>
    <row r="74" spans="1:1">
      <c r="A74" s="60">
        <v>47603</v>
      </c>
    </row>
    <row r="75" spans="1:1">
      <c r="A75" s="60">
        <v>47634</v>
      </c>
    </row>
    <row r="76" spans="1:1">
      <c r="A76" s="60">
        <v>47664</v>
      </c>
    </row>
    <row r="77" spans="1:1">
      <c r="A77" s="60">
        <v>47695</v>
      </c>
    </row>
    <row r="78" spans="1:1">
      <c r="A78" s="60">
        <v>47726</v>
      </c>
    </row>
    <row r="79" spans="1:1">
      <c r="A79" s="60">
        <v>47756</v>
      </c>
    </row>
    <row r="80" spans="1:1">
      <c r="A80" s="60">
        <v>47787</v>
      </c>
    </row>
    <row r="81" spans="1:1">
      <c r="A81" s="60">
        <v>47817</v>
      </c>
    </row>
    <row r="82" spans="1:1">
      <c r="A82" s="60">
        <v>47848</v>
      </c>
    </row>
    <row r="83" spans="1:1">
      <c r="A83" s="60">
        <v>47879</v>
      </c>
    </row>
    <row r="84" spans="1:1">
      <c r="A84" s="60">
        <v>47907</v>
      </c>
    </row>
    <row r="85" spans="1:1">
      <c r="A85" s="60">
        <v>47938</v>
      </c>
    </row>
    <row r="86" spans="1:1">
      <c r="A86" s="60">
        <v>47968</v>
      </c>
    </row>
    <row r="87" spans="1:1">
      <c r="A87" s="60">
        <v>47999</v>
      </c>
    </row>
    <row r="88" spans="1:1">
      <c r="A88" s="60">
        <v>48029</v>
      </c>
    </row>
    <row r="89" spans="1:1">
      <c r="A89" s="60">
        <v>48060</v>
      </c>
    </row>
    <row r="90" spans="1:1">
      <c r="A90" s="60">
        <v>48091</v>
      </c>
    </row>
    <row r="91" spans="1:1">
      <c r="A91" s="60">
        <v>48121</v>
      </c>
    </row>
    <row r="92" spans="1:1">
      <c r="A92" s="60">
        <v>48152</v>
      </c>
    </row>
    <row r="93" spans="1:1">
      <c r="A93" s="60">
        <v>48182</v>
      </c>
    </row>
    <row r="94" spans="1:1">
      <c r="A94" s="60">
        <v>48213</v>
      </c>
    </row>
    <row r="95" spans="1:1">
      <c r="A95" s="60">
        <v>48244</v>
      </c>
    </row>
    <row r="96" spans="1:1">
      <c r="A96" s="60">
        <v>48273</v>
      </c>
    </row>
    <row r="97" spans="1:1">
      <c r="A97" s="60">
        <v>48304</v>
      </c>
    </row>
    <row r="98" spans="1:1">
      <c r="A98" s="60">
        <v>48334</v>
      </c>
    </row>
    <row r="99" spans="1:1">
      <c r="A99" s="60">
        <v>48365</v>
      </c>
    </row>
    <row r="100" spans="1:1">
      <c r="A100" s="60">
        <v>48395</v>
      </c>
    </row>
    <row r="101" spans="1:1">
      <c r="A101" s="60">
        <v>48426</v>
      </c>
    </row>
    <row r="102" spans="1:1">
      <c r="A102" s="60">
        <v>48457</v>
      </c>
    </row>
    <row r="103" spans="1:1">
      <c r="A103" s="60">
        <v>48487</v>
      </c>
    </row>
    <row r="104" spans="1:1">
      <c r="A104" s="60">
        <v>48518</v>
      </c>
    </row>
    <row r="105" spans="1:1">
      <c r="A105" s="60">
        <v>48548</v>
      </c>
    </row>
    <row r="106" spans="1:1">
      <c r="A106" s="60">
        <v>48579</v>
      </c>
    </row>
    <row r="107" spans="1:1">
      <c r="A107" s="60">
        <v>48610</v>
      </c>
    </row>
    <row r="108" spans="1:1">
      <c r="A108" s="60">
        <v>48638</v>
      </c>
    </row>
    <row r="109" spans="1:1">
      <c r="A109" s="60">
        <v>48669</v>
      </c>
    </row>
    <row r="110" spans="1:1">
      <c r="A110" s="60">
        <v>48699</v>
      </c>
    </row>
    <row r="111" spans="1:1">
      <c r="A111" s="60">
        <v>48730</v>
      </c>
    </row>
    <row r="112" spans="1:1">
      <c r="A112" s="60">
        <v>48760</v>
      </c>
    </row>
    <row r="113" spans="1:1">
      <c r="A113" s="60">
        <v>48791</v>
      </c>
    </row>
    <row r="114" spans="1:1">
      <c r="A114" s="60">
        <v>48822</v>
      </c>
    </row>
    <row r="115" spans="1:1">
      <c r="A115" s="60">
        <v>48852</v>
      </c>
    </row>
    <row r="116" spans="1:1">
      <c r="A116" s="60">
        <v>48883</v>
      </c>
    </row>
    <row r="117" spans="1:1">
      <c r="A117" s="60">
        <v>48913</v>
      </c>
    </row>
    <row r="118" spans="1:1">
      <c r="A118" s="60">
        <v>48944</v>
      </c>
    </row>
    <row r="119" spans="1:1">
      <c r="A119" s="60">
        <v>48975</v>
      </c>
    </row>
    <row r="120" spans="1:1">
      <c r="A120" s="60">
        <v>49003</v>
      </c>
    </row>
    <row r="121" spans="1:1">
      <c r="A121" s="60">
        <v>49034</v>
      </c>
    </row>
    <row r="122" spans="1:1">
      <c r="A122" s="60">
        <v>49064</v>
      </c>
    </row>
    <row r="123" spans="1:1">
      <c r="A123" s="60">
        <v>49095</v>
      </c>
    </row>
    <row r="124" spans="1:1">
      <c r="A124" s="60">
        <v>49125</v>
      </c>
    </row>
    <row r="125" spans="1:1">
      <c r="A125" s="60">
        <v>49156</v>
      </c>
    </row>
    <row r="126" spans="1:1">
      <c r="A126" s="60">
        <v>49187</v>
      </c>
    </row>
    <row r="127" spans="1:1">
      <c r="A127" s="60">
        <v>49217</v>
      </c>
    </row>
    <row r="128" spans="1:1">
      <c r="A128" s="60">
        <v>49248</v>
      </c>
    </row>
    <row r="129" spans="1:1">
      <c r="A129" s="60">
        <v>49278</v>
      </c>
    </row>
    <row r="130" spans="1:1">
      <c r="A130" s="60">
        <v>49309</v>
      </c>
    </row>
    <row r="131" spans="1:1">
      <c r="A131" s="60">
        <v>49340</v>
      </c>
    </row>
    <row r="132" spans="1:1">
      <c r="A132" s="60">
        <v>49368</v>
      </c>
    </row>
    <row r="133" spans="1:1">
      <c r="A133" s="60">
        <v>49399</v>
      </c>
    </row>
    <row r="134" spans="1:1">
      <c r="A134" s="60">
        <v>49429</v>
      </c>
    </row>
    <row r="135" spans="1:1">
      <c r="A135" s="60">
        <v>49460</v>
      </c>
    </row>
    <row r="136" spans="1:1">
      <c r="A136" s="60">
        <v>49490</v>
      </c>
    </row>
    <row r="137" spans="1:1">
      <c r="A137" s="60">
        <v>49521</v>
      </c>
    </row>
    <row r="138" spans="1:1">
      <c r="A138" s="60">
        <v>49552</v>
      </c>
    </row>
    <row r="139" spans="1:1">
      <c r="A139" s="60">
        <v>49582</v>
      </c>
    </row>
    <row r="140" spans="1:1">
      <c r="A140" s="60">
        <v>49613</v>
      </c>
    </row>
    <row r="141" spans="1:1">
      <c r="A141" s="60">
        <v>49643</v>
      </c>
    </row>
    <row r="142" spans="1:1">
      <c r="A142" s="60">
        <v>49674</v>
      </c>
    </row>
    <row r="143" spans="1:1">
      <c r="A143" s="60">
        <v>49705</v>
      </c>
    </row>
    <row r="144" spans="1:1">
      <c r="A144" s="60">
        <v>49734</v>
      </c>
    </row>
    <row r="145" spans="1:1">
      <c r="A145" s="60">
        <v>49765</v>
      </c>
    </row>
    <row r="146" spans="1:1">
      <c r="A146" s="60">
        <v>49795</v>
      </c>
    </row>
    <row r="147" spans="1:1">
      <c r="A147" s="60">
        <v>49826</v>
      </c>
    </row>
    <row r="148" spans="1:1">
      <c r="A148" s="60">
        <v>49856</v>
      </c>
    </row>
    <row r="149" spans="1:1">
      <c r="A149" s="60">
        <v>49887</v>
      </c>
    </row>
    <row r="150" spans="1:1">
      <c r="A150" s="60">
        <v>49918</v>
      </c>
    </row>
    <row r="151" spans="1:1">
      <c r="A151" s="60">
        <v>49948</v>
      </c>
    </row>
    <row r="152" spans="1:1">
      <c r="A152" s="60">
        <v>49979</v>
      </c>
    </row>
    <row r="153" spans="1:1">
      <c r="A153" s="60">
        <v>50009</v>
      </c>
    </row>
    <row r="154" spans="1:1">
      <c r="A154" s="60">
        <v>50040</v>
      </c>
    </row>
    <row r="155" spans="1:1">
      <c r="A155" s="60">
        <v>50071</v>
      </c>
    </row>
    <row r="156" spans="1:1">
      <c r="A156" s="60">
        <v>50099</v>
      </c>
    </row>
    <row r="157" spans="1:1">
      <c r="A157" s="60">
        <v>50130</v>
      </c>
    </row>
    <row r="158" spans="1:1">
      <c r="A158" s="60">
        <v>50160</v>
      </c>
    </row>
    <row r="159" spans="1:1">
      <c r="A159" s="60">
        <v>50191</v>
      </c>
    </row>
    <row r="160" spans="1:1">
      <c r="A160" s="60">
        <v>50221</v>
      </c>
    </row>
    <row r="161" spans="1:1">
      <c r="A161" s="60">
        <v>50252</v>
      </c>
    </row>
    <row r="162" spans="1:1">
      <c r="A162" s="60">
        <v>50283</v>
      </c>
    </row>
    <row r="163" spans="1:1">
      <c r="A163" s="60">
        <v>50313</v>
      </c>
    </row>
    <row r="164" spans="1:1">
      <c r="A164" s="60">
        <v>50344</v>
      </c>
    </row>
    <row r="165" spans="1:1">
      <c r="A165" s="60">
        <v>50374</v>
      </c>
    </row>
    <row r="166" spans="1:1">
      <c r="A166" s="60">
        <v>50405</v>
      </c>
    </row>
    <row r="167" spans="1:1">
      <c r="A167" s="60">
        <v>50436</v>
      </c>
    </row>
    <row r="168" spans="1:1">
      <c r="A168" s="60">
        <v>50464</v>
      </c>
    </row>
    <row r="169" spans="1:1">
      <c r="A169" s="60">
        <v>50495</v>
      </c>
    </row>
    <row r="170" spans="1:1">
      <c r="A170" s="60">
        <v>50525</v>
      </c>
    </row>
    <row r="171" spans="1:1">
      <c r="A171" s="60">
        <v>50556</v>
      </c>
    </row>
    <row r="172" spans="1:1">
      <c r="A172" s="60">
        <v>50586</v>
      </c>
    </row>
    <row r="173" spans="1:1">
      <c r="A173" s="60">
        <v>50617</v>
      </c>
    </row>
    <row r="174" spans="1:1">
      <c r="A174" s="60">
        <v>50648</v>
      </c>
    </row>
    <row r="175" spans="1:1">
      <c r="A175" s="60">
        <v>50678</v>
      </c>
    </row>
    <row r="176" spans="1:1">
      <c r="A176" s="60">
        <v>50709</v>
      </c>
    </row>
    <row r="177" spans="1:1">
      <c r="A177" s="60">
        <v>50739</v>
      </c>
    </row>
    <row r="178" spans="1:1">
      <c r="A178" s="60">
        <v>50770</v>
      </c>
    </row>
    <row r="179" spans="1:1">
      <c r="A179" s="60">
        <v>50801</v>
      </c>
    </row>
    <row r="180" spans="1:1">
      <c r="A180" s="60">
        <v>50829</v>
      </c>
    </row>
    <row r="181" spans="1:1">
      <c r="A181" s="60">
        <v>50860</v>
      </c>
    </row>
    <row r="182" spans="1:1">
      <c r="A182" s="60">
        <v>50890</v>
      </c>
    </row>
    <row r="183" spans="1:1">
      <c r="A183" s="60">
        <v>50921</v>
      </c>
    </row>
    <row r="184" spans="1:1">
      <c r="A184" s="60">
        <v>50951</v>
      </c>
    </row>
    <row r="185" spans="1:1">
      <c r="A185" s="60">
        <v>50982</v>
      </c>
    </row>
    <row r="186" spans="1:1">
      <c r="A186" s="60">
        <v>51013</v>
      </c>
    </row>
    <row r="187" spans="1:1">
      <c r="A187" s="60">
        <v>51043</v>
      </c>
    </row>
    <row r="188" spans="1:1">
      <c r="A188" s="60">
        <v>51074</v>
      </c>
    </row>
    <row r="189" spans="1:1">
      <c r="A189" s="60">
        <v>51104</v>
      </c>
    </row>
    <row r="190" spans="1:1">
      <c r="A190" s="60">
        <v>51135</v>
      </c>
    </row>
    <row r="191" spans="1:1">
      <c r="A191" s="60">
        <v>51166</v>
      </c>
    </row>
    <row r="192" spans="1:1">
      <c r="A192" s="60">
        <v>51195</v>
      </c>
    </row>
    <row r="193" spans="1:1">
      <c r="A193" s="60">
        <v>51226</v>
      </c>
    </row>
    <row r="194" spans="1:1">
      <c r="A194" s="60">
        <v>51256</v>
      </c>
    </row>
    <row r="195" spans="1:1">
      <c r="A195" s="60">
        <v>51287</v>
      </c>
    </row>
    <row r="196" spans="1:1">
      <c r="A196" s="60">
        <v>51317</v>
      </c>
    </row>
    <row r="197" spans="1:1">
      <c r="A197" s="60">
        <v>51348</v>
      </c>
    </row>
    <row r="198" spans="1:1">
      <c r="A198" s="60">
        <v>51379</v>
      </c>
    </row>
    <row r="199" spans="1:1">
      <c r="A199" s="60">
        <v>51409</v>
      </c>
    </row>
    <row r="200" spans="1:1">
      <c r="A200" s="60">
        <v>51440</v>
      </c>
    </row>
    <row r="201" spans="1:1">
      <c r="A201" s="60">
        <v>51470</v>
      </c>
    </row>
    <row r="202" spans="1:1">
      <c r="A202" s="60">
        <v>51501</v>
      </c>
    </row>
    <row r="203" spans="1:1">
      <c r="A203" s="60"/>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B1B"/>
  </sheetPr>
  <dimension ref="A1:P53"/>
  <sheetViews>
    <sheetView view="pageBreakPreview" zoomScale="80" zoomScaleNormal="100" zoomScaleSheetLayoutView="80" workbookViewId="0"/>
  </sheetViews>
  <sheetFormatPr defaultRowHeight="16.5"/>
  <cols>
    <col min="1" max="1" width="5.625" style="16" customWidth="1"/>
    <col min="2" max="2" width="3.125" style="16" customWidth="1"/>
    <col min="3" max="3" width="2.5" style="16" customWidth="1"/>
    <col min="4" max="4" width="4.625" style="16" customWidth="1"/>
    <col min="5" max="5" width="1.125" style="16" customWidth="1"/>
    <col min="6" max="6" width="6.875" style="16" customWidth="1"/>
    <col min="7" max="8" width="9.125" style="16" customWidth="1"/>
    <col min="9" max="9" width="16.125" style="16" customWidth="1"/>
    <col min="10" max="12" width="14.5" style="16" customWidth="1"/>
    <col min="13" max="13" width="34.375" style="16" customWidth="1"/>
    <col min="14" max="14" width="9.875" style="16" customWidth="1"/>
    <col min="15" max="15" width="3.875" style="16" customWidth="1"/>
    <col min="16" max="16" width="5.625" style="16" customWidth="1"/>
    <col min="17" max="17" width="9.125" style="16" customWidth="1"/>
    <col min="18" max="256" width="8.375" style="16"/>
    <col min="257" max="257" width="3.875" style="16" customWidth="1"/>
    <col min="258" max="258" width="2.875" style="16" customWidth="1"/>
    <col min="259" max="259" width="2.375" style="16" customWidth="1"/>
    <col min="260" max="260" width="4.375" style="16" customWidth="1"/>
    <col min="261" max="261" width="1.125" style="16" customWidth="1"/>
    <col min="262" max="262" width="6.375" style="16" customWidth="1"/>
    <col min="263" max="264" width="8.375" style="16" customWidth="1"/>
    <col min="265" max="265" width="14.875" style="16" customWidth="1"/>
    <col min="266" max="269" width="13.375" style="16" customWidth="1"/>
    <col min="270" max="270" width="3.875" style="16" customWidth="1"/>
    <col min="271" max="271" width="3.625" style="16" customWidth="1"/>
    <col min="272" max="512" width="8.375" style="16"/>
    <col min="513" max="513" width="3.875" style="16" customWidth="1"/>
    <col min="514" max="514" width="2.875" style="16" customWidth="1"/>
    <col min="515" max="515" width="2.375" style="16" customWidth="1"/>
    <col min="516" max="516" width="4.375" style="16" customWidth="1"/>
    <col min="517" max="517" width="1.125" style="16" customWidth="1"/>
    <col min="518" max="518" width="6.375" style="16" customWidth="1"/>
    <col min="519" max="520" width="8.375" style="16" customWidth="1"/>
    <col min="521" max="521" width="14.875" style="16" customWidth="1"/>
    <col min="522" max="525" width="13.375" style="16" customWidth="1"/>
    <col min="526" max="526" width="3.875" style="16" customWidth="1"/>
    <col min="527" max="527" width="3.625" style="16" customWidth="1"/>
    <col min="528" max="768" width="8.375" style="16"/>
    <col min="769" max="769" width="3.875" style="16" customWidth="1"/>
    <col min="770" max="770" width="2.875" style="16" customWidth="1"/>
    <col min="771" max="771" width="2.375" style="16" customWidth="1"/>
    <col min="772" max="772" width="4.375" style="16" customWidth="1"/>
    <col min="773" max="773" width="1.125" style="16" customWidth="1"/>
    <col min="774" max="774" width="6.375" style="16" customWidth="1"/>
    <col min="775" max="776" width="8.375" style="16" customWidth="1"/>
    <col min="777" max="777" width="14.875" style="16" customWidth="1"/>
    <col min="778" max="781" width="13.375" style="16" customWidth="1"/>
    <col min="782" max="782" width="3.875" style="16" customWidth="1"/>
    <col min="783" max="783" width="3.625" style="16" customWidth="1"/>
    <col min="784" max="1024" width="8.375" style="16"/>
    <col min="1025" max="1025" width="3.875" style="16" customWidth="1"/>
    <col min="1026" max="1026" width="2.875" style="16" customWidth="1"/>
    <col min="1027" max="1027" width="2.375" style="16" customWidth="1"/>
    <col min="1028" max="1028" width="4.375" style="16" customWidth="1"/>
    <col min="1029" max="1029" width="1.125" style="16" customWidth="1"/>
    <col min="1030" max="1030" width="6.375" style="16" customWidth="1"/>
    <col min="1031" max="1032" width="8.375" style="16" customWidth="1"/>
    <col min="1033" max="1033" width="14.875" style="16" customWidth="1"/>
    <col min="1034" max="1037" width="13.375" style="16" customWidth="1"/>
    <col min="1038" max="1038" width="3.875" style="16" customWidth="1"/>
    <col min="1039" max="1039" width="3.625" style="16" customWidth="1"/>
    <col min="1040" max="1280" width="8.375" style="16"/>
    <col min="1281" max="1281" width="3.875" style="16" customWidth="1"/>
    <col min="1282" max="1282" width="2.875" style="16" customWidth="1"/>
    <col min="1283" max="1283" width="2.375" style="16" customWidth="1"/>
    <col min="1284" max="1284" width="4.375" style="16" customWidth="1"/>
    <col min="1285" max="1285" width="1.125" style="16" customWidth="1"/>
    <col min="1286" max="1286" width="6.375" style="16" customWidth="1"/>
    <col min="1287" max="1288" width="8.375" style="16" customWidth="1"/>
    <col min="1289" max="1289" width="14.875" style="16" customWidth="1"/>
    <col min="1290" max="1293" width="13.375" style="16" customWidth="1"/>
    <col min="1294" max="1294" width="3.875" style="16" customWidth="1"/>
    <col min="1295" max="1295" width="3.625" style="16" customWidth="1"/>
    <col min="1296" max="1536" width="8.375" style="16"/>
    <col min="1537" max="1537" width="3.875" style="16" customWidth="1"/>
    <col min="1538" max="1538" width="2.875" style="16" customWidth="1"/>
    <col min="1539" max="1539" width="2.375" style="16" customWidth="1"/>
    <col min="1540" max="1540" width="4.375" style="16" customWidth="1"/>
    <col min="1541" max="1541" width="1.125" style="16" customWidth="1"/>
    <col min="1542" max="1542" width="6.375" style="16" customWidth="1"/>
    <col min="1543" max="1544" width="8.375" style="16" customWidth="1"/>
    <col min="1545" max="1545" width="14.875" style="16" customWidth="1"/>
    <col min="1546" max="1549" width="13.375" style="16" customWidth="1"/>
    <col min="1550" max="1550" width="3.875" style="16" customWidth="1"/>
    <col min="1551" max="1551" width="3.625" style="16" customWidth="1"/>
    <col min="1552" max="1792" width="8.375" style="16"/>
    <col min="1793" max="1793" width="3.875" style="16" customWidth="1"/>
    <col min="1794" max="1794" width="2.875" style="16" customWidth="1"/>
    <col min="1795" max="1795" width="2.375" style="16" customWidth="1"/>
    <col min="1796" max="1796" width="4.375" style="16" customWidth="1"/>
    <col min="1797" max="1797" width="1.125" style="16" customWidth="1"/>
    <col min="1798" max="1798" width="6.375" style="16" customWidth="1"/>
    <col min="1799" max="1800" width="8.375" style="16" customWidth="1"/>
    <col min="1801" max="1801" width="14.875" style="16" customWidth="1"/>
    <col min="1802" max="1805" width="13.375" style="16" customWidth="1"/>
    <col min="1806" max="1806" width="3.875" style="16" customWidth="1"/>
    <col min="1807" max="1807" width="3.625" style="16" customWidth="1"/>
    <col min="1808" max="2048" width="8.375" style="16"/>
    <col min="2049" max="2049" width="3.875" style="16" customWidth="1"/>
    <col min="2050" max="2050" width="2.875" style="16" customWidth="1"/>
    <col min="2051" max="2051" width="2.375" style="16" customWidth="1"/>
    <col min="2052" max="2052" width="4.375" style="16" customWidth="1"/>
    <col min="2053" max="2053" width="1.125" style="16" customWidth="1"/>
    <col min="2054" max="2054" width="6.375" style="16" customWidth="1"/>
    <col min="2055" max="2056" width="8.375" style="16" customWidth="1"/>
    <col min="2057" max="2057" width="14.875" style="16" customWidth="1"/>
    <col min="2058" max="2061" width="13.375" style="16" customWidth="1"/>
    <col min="2062" max="2062" width="3.875" style="16" customWidth="1"/>
    <col min="2063" max="2063" width="3.625" style="16" customWidth="1"/>
    <col min="2064" max="2304" width="8.375" style="16"/>
    <col min="2305" max="2305" width="3.875" style="16" customWidth="1"/>
    <col min="2306" max="2306" width="2.875" style="16" customWidth="1"/>
    <col min="2307" max="2307" width="2.375" style="16" customWidth="1"/>
    <col min="2308" max="2308" width="4.375" style="16" customWidth="1"/>
    <col min="2309" max="2309" width="1.125" style="16" customWidth="1"/>
    <col min="2310" max="2310" width="6.375" style="16" customWidth="1"/>
    <col min="2311" max="2312" width="8.375" style="16" customWidth="1"/>
    <col min="2313" max="2313" width="14.875" style="16" customWidth="1"/>
    <col min="2314" max="2317" width="13.375" style="16" customWidth="1"/>
    <col min="2318" max="2318" width="3.875" style="16" customWidth="1"/>
    <col min="2319" max="2319" width="3.625" style="16" customWidth="1"/>
    <col min="2320" max="2560" width="8.375" style="16"/>
    <col min="2561" max="2561" width="3.875" style="16" customWidth="1"/>
    <col min="2562" max="2562" width="2.875" style="16" customWidth="1"/>
    <col min="2563" max="2563" width="2.375" style="16" customWidth="1"/>
    <col min="2564" max="2564" width="4.375" style="16" customWidth="1"/>
    <col min="2565" max="2565" width="1.125" style="16" customWidth="1"/>
    <col min="2566" max="2566" width="6.375" style="16" customWidth="1"/>
    <col min="2567" max="2568" width="8.375" style="16" customWidth="1"/>
    <col min="2569" max="2569" width="14.875" style="16" customWidth="1"/>
    <col min="2570" max="2573" width="13.375" style="16" customWidth="1"/>
    <col min="2574" max="2574" width="3.875" style="16" customWidth="1"/>
    <col min="2575" max="2575" width="3.625" style="16" customWidth="1"/>
    <col min="2576" max="2816" width="8.375" style="16"/>
    <col min="2817" max="2817" width="3.875" style="16" customWidth="1"/>
    <col min="2818" max="2818" width="2.875" style="16" customWidth="1"/>
    <col min="2819" max="2819" width="2.375" style="16" customWidth="1"/>
    <col min="2820" max="2820" width="4.375" style="16" customWidth="1"/>
    <col min="2821" max="2821" width="1.125" style="16" customWidth="1"/>
    <col min="2822" max="2822" width="6.375" style="16" customWidth="1"/>
    <col min="2823" max="2824" width="8.375" style="16" customWidth="1"/>
    <col min="2825" max="2825" width="14.875" style="16" customWidth="1"/>
    <col min="2826" max="2829" width="13.375" style="16" customWidth="1"/>
    <col min="2830" max="2830" width="3.875" style="16" customWidth="1"/>
    <col min="2831" max="2831" width="3.625" style="16" customWidth="1"/>
    <col min="2832" max="3072" width="8.375" style="16"/>
    <col min="3073" max="3073" width="3.875" style="16" customWidth="1"/>
    <col min="3074" max="3074" width="2.875" style="16" customWidth="1"/>
    <col min="3075" max="3075" width="2.375" style="16" customWidth="1"/>
    <col min="3076" max="3076" width="4.375" style="16" customWidth="1"/>
    <col min="3077" max="3077" width="1.125" style="16" customWidth="1"/>
    <col min="3078" max="3078" width="6.375" style="16" customWidth="1"/>
    <col min="3079" max="3080" width="8.375" style="16" customWidth="1"/>
    <col min="3081" max="3081" width="14.875" style="16" customWidth="1"/>
    <col min="3082" max="3085" width="13.375" style="16" customWidth="1"/>
    <col min="3086" max="3086" width="3.875" style="16" customWidth="1"/>
    <col min="3087" max="3087" width="3.625" style="16" customWidth="1"/>
    <col min="3088" max="3328" width="8.375" style="16"/>
    <col min="3329" max="3329" width="3.875" style="16" customWidth="1"/>
    <col min="3330" max="3330" width="2.875" style="16" customWidth="1"/>
    <col min="3331" max="3331" width="2.375" style="16" customWidth="1"/>
    <col min="3332" max="3332" width="4.375" style="16" customWidth="1"/>
    <col min="3333" max="3333" width="1.125" style="16" customWidth="1"/>
    <col min="3334" max="3334" width="6.375" style="16" customWidth="1"/>
    <col min="3335" max="3336" width="8.375" style="16" customWidth="1"/>
    <col min="3337" max="3337" width="14.875" style="16" customWidth="1"/>
    <col min="3338" max="3341" width="13.375" style="16" customWidth="1"/>
    <col min="3342" max="3342" width="3.875" style="16" customWidth="1"/>
    <col min="3343" max="3343" width="3.625" style="16" customWidth="1"/>
    <col min="3344" max="3584" width="8.375" style="16"/>
    <col min="3585" max="3585" width="3.875" style="16" customWidth="1"/>
    <col min="3586" max="3586" width="2.875" style="16" customWidth="1"/>
    <col min="3587" max="3587" width="2.375" style="16" customWidth="1"/>
    <col min="3588" max="3588" width="4.375" style="16" customWidth="1"/>
    <col min="3589" max="3589" width="1.125" style="16" customWidth="1"/>
    <col min="3590" max="3590" width="6.375" style="16" customWidth="1"/>
    <col min="3591" max="3592" width="8.375" style="16" customWidth="1"/>
    <col min="3593" max="3593" width="14.875" style="16" customWidth="1"/>
    <col min="3594" max="3597" width="13.375" style="16" customWidth="1"/>
    <col min="3598" max="3598" width="3.875" style="16" customWidth="1"/>
    <col min="3599" max="3599" width="3.625" style="16" customWidth="1"/>
    <col min="3600" max="3840" width="8.375" style="16"/>
    <col min="3841" max="3841" width="3.875" style="16" customWidth="1"/>
    <col min="3842" max="3842" width="2.875" style="16" customWidth="1"/>
    <col min="3843" max="3843" width="2.375" style="16" customWidth="1"/>
    <col min="3844" max="3844" width="4.375" style="16" customWidth="1"/>
    <col min="3845" max="3845" width="1.125" style="16" customWidth="1"/>
    <col min="3846" max="3846" width="6.375" style="16" customWidth="1"/>
    <col min="3847" max="3848" width="8.375" style="16" customWidth="1"/>
    <col min="3849" max="3849" width="14.875" style="16" customWidth="1"/>
    <col min="3850" max="3853" width="13.375" style="16" customWidth="1"/>
    <col min="3854" max="3854" width="3.875" style="16" customWidth="1"/>
    <col min="3855" max="3855" width="3.625" style="16" customWidth="1"/>
    <col min="3856" max="4096" width="8.375" style="16"/>
    <col min="4097" max="4097" width="3.875" style="16" customWidth="1"/>
    <col min="4098" max="4098" width="2.875" style="16" customWidth="1"/>
    <col min="4099" max="4099" width="2.375" style="16" customWidth="1"/>
    <col min="4100" max="4100" width="4.375" style="16" customWidth="1"/>
    <col min="4101" max="4101" width="1.125" style="16" customWidth="1"/>
    <col min="4102" max="4102" width="6.375" style="16" customWidth="1"/>
    <col min="4103" max="4104" width="8.375" style="16" customWidth="1"/>
    <col min="4105" max="4105" width="14.875" style="16" customWidth="1"/>
    <col min="4106" max="4109" width="13.375" style="16" customWidth="1"/>
    <col min="4110" max="4110" width="3.875" style="16" customWidth="1"/>
    <col min="4111" max="4111" width="3.625" style="16" customWidth="1"/>
    <col min="4112" max="4352" width="8.375" style="16"/>
    <col min="4353" max="4353" width="3.875" style="16" customWidth="1"/>
    <col min="4354" max="4354" width="2.875" style="16" customWidth="1"/>
    <col min="4355" max="4355" width="2.375" style="16" customWidth="1"/>
    <col min="4356" max="4356" width="4.375" style="16" customWidth="1"/>
    <col min="4357" max="4357" width="1.125" style="16" customWidth="1"/>
    <col min="4358" max="4358" width="6.375" style="16" customWidth="1"/>
    <col min="4359" max="4360" width="8.375" style="16" customWidth="1"/>
    <col min="4361" max="4361" width="14.875" style="16" customWidth="1"/>
    <col min="4362" max="4365" width="13.375" style="16" customWidth="1"/>
    <col min="4366" max="4366" width="3.875" style="16" customWidth="1"/>
    <col min="4367" max="4367" width="3.625" style="16" customWidth="1"/>
    <col min="4368" max="4608" width="8.375" style="16"/>
    <col min="4609" max="4609" width="3.875" style="16" customWidth="1"/>
    <col min="4610" max="4610" width="2.875" style="16" customWidth="1"/>
    <col min="4611" max="4611" width="2.375" style="16" customWidth="1"/>
    <col min="4612" max="4612" width="4.375" style="16" customWidth="1"/>
    <col min="4613" max="4613" width="1.125" style="16" customWidth="1"/>
    <col min="4614" max="4614" width="6.375" style="16" customWidth="1"/>
    <col min="4615" max="4616" width="8.375" style="16" customWidth="1"/>
    <col min="4617" max="4617" width="14.875" style="16" customWidth="1"/>
    <col min="4618" max="4621" width="13.375" style="16" customWidth="1"/>
    <col min="4622" max="4622" width="3.875" style="16" customWidth="1"/>
    <col min="4623" max="4623" width="3.625" style="16" customWidth="1"/>
    <col min="4624" max="4864" width="8.375" style="16"/>
    <col min="4865" max="4865" width="3.875" style="16" customWidth="1"/>
    <col min="4866" max="4866" width="2.875" style="16" customWidth="1"/>
    <col min="4867" max="4867" width="2.375" style="16" customWidth="1"/>
    <col min="4868" max="4868" width="4.375" style="16" customWidth="1"/>
    <col min="4869" max="4869" width="1.125" style="16" customWidth="1"/>
    <col min="4870" max="4870" width="6.375" style="16" customWidth="1"/>
    <col min="4871" max="4872" width="8.375" style="16" customWidth="1"/>
    <col min="4873" max="4873" width="14.875" style="16" customWidth="1"/>
    <col min="4874" max="4877" width="13.375" style="16" customWidth="1"/>
    <col min="4878" max="4878" width="3.875" style="16" customWidth="1"/>
    <col min="4879" max="4879" width="3.625" style="16" customWidth="1"/>
    <col min="4880" max="5120" width="8.375" style="16"/>
    <col min="5121" max="5121" width="3.875" style="16" customWidth="1"/>
    <col min="5122" max="5122" width="2.875" style="16" customWidth="1"/>
    <col min="5123" max="5123" width="2.375" style="16" customWidth="1"/>
    <col min="5124" max="5124" width="4.375" style="16" customWidth="1"/>
    <col min="5125" max="5125" width="1.125" style="16" customWidth="1"/>
    <col min="5126" max="5126" width="6.375" style="16" customWidth="1"/>
    <col min="5127" max="5128" width="8.375" style="16" customWidth="1"/>
    <col min="5129" max="5129" width="14.875" style="16" customWidth="1"/>
    <col min="5130" max="5133" width="13.375" style="16" customWidth="1"/>
    <col min="5134" max="5134" width="3.875" style="16" customWidth="1"/>
    <col min="5135" max="5135" width="3.625" style="16" customWidth="1"/>
    <col min="5136" max="5376" width="8.375" style="16"/>
    <col min="5377" max="5377" width="3.875" style="16" customWidth="1"/>
    <col min="5378" max="5378" width="2.875" style="16" customWidth="1"/>
    <col min="5379" max="5379" width="2.375" style="16" customWidth="1"/>
    <col min="5380" max="5380" width="4.375" style="16" customWidth="1"/>
    <col min="5381" max="5381" width="1.125" style="16" customWidth="1"/>
    <col min="5382" max="5382" width="6.375" style="16" customWidth="1"/>
    <col min="5383" max="5384" width="8.375" style="16" customWidth="1"/>
    <col min="5385" max="5385" width="14.875" style="16" customWidth="1"/>
    <col min="5386" max="5389" width="13.375" style="16" customWidth="1"/>
    <col min="5390" max="5390" width="3.875" style="16" customWidth="1"/>
    <col min="5391" max="5391" width="3.625" style="16" customWidth="1"/>
    <col min="5392" max="5632" width="8.375" style="16"/>
    <col min="5633" max="5633" width="3.875" style="16" customWidth="1"/>
    <col min="5634" max="5634" width="2.875" style="16" customWidth="1"/>
    <col min="5635" max="5635" width="2.375" style="16" customWidth="1"/>
    <col min="5636" max="5636" width="4.375" style="16" customWidth="1"/>
    <col min="5637" max="5637" width="1.125" style="16" customWidth="1"/>
    <col min="5638" max="5638" width="6.375" style="16" customWidth="1"/>
    <col min="5639" max="5640" width="8.375" style="16" customWidth="1"/>
    <col min="5641" max="5641" width="14.875" style="16" customWidth="1"/>
    <col min="5642" max="5645" width="13.375" style="16" customWidth="1"/>
    <col min="5646" max="5646" width="3.875" style="16" customWidth="1"/>
    <col min="5647" max="5647" width="3.625" style="16" customWidth="1"/>
    <col min="5648" max="5888" width="8.375" style="16"/>
    <col min="5889" max="5889" width="3.875" style="16" customWidth="1"/>
    <col min="5890" max="5890" width="2.875" style="16" customWidth="1"/>
    <col min="5891" max="5891" width="2.375" style="16" customWidth="1"/>
    <col min="5892" max="5892" width="4.375" style="16" customWidth="1"/>
    <col min="5893" max="5893" width="1.125" style="16" customWidth="1"/>
    <col min="5894" max="5894" width="6.375" style="16" customWidth="1"/>
    <col min="5895" max="5896" width="8.375" style="16" customWidth="1"/>
    <col min="5897" max="5897" width="14.875" style="16" customWidth="1"/>
    <col min="5898" max="5901" width="13.375" style="16" customWidth="1"/>
    <col min="5902" max="5902" width="3.875" style="16" customWidth="1"/>
    <col min="5903" max="5903" width="3.625" style="16" customWidth="1"/>
    <col min="5904" max="6144" width="8.375" style="16"/>
    <col min="6145" max="6145" width="3.875" style="16" customWidth="1"/>
    <col min="6146" max="6146" width="2.875" style="16" customWidth="1"/>
    <col min="6147" max="6147" width="2.375" style="16" customWidth="1"/>
    <col min="6148" max="6148" width="4.375" style="16" customWidth="1"/>
    <col min="6149" max="6149" width="1.125" style="16" customWidth="1"/>
    <col min="6150" max="6150" width="6.375" style="16" customWidth="1"/>
    <col min="6151" max="6152" width="8.375" style="16" customWidth="1"/>
    <col min="6153" max="6153" width="14.875" style="16" customWidth="1"/>
    <col min="6154" max="6157" width="13.375" style="16" customWidth="1"/>
    <col min="6158" max="6158" width="3.875" style="16" customWidth="1"/>
    <col min="6159" max="6159" width="3.625" style="16" customWidth="1"/>
    <col min="6160" max="6400" width="8.375" style="16"/>
    <col min="6401" max="6401" width="3.875" style="16" customWidth="1"/>
    <col min="6402" max="6402" width="2.875" style="16" customWidth="1"/>
    <col min="6403" max="6403" width="2.375" style="16" customWidth="1"/>
    <col min="6404" max="6404" width="4.375" style="16" customWidth="1"/>
    <col min="6405" max="6405" width="1.125" style="16" customWidth="1"/>
    <col min="6406" max="6406" width="6.375" style="16" customWidth="1"/>
    <col min="6407" max="6408" width="8.375" style="16" customWidth="1"/>
    <col min="6409" max="6409" width="14.875" style="16" customWidth="1"/>
    <col min="6410" max="6413" width="13.375" style="16" customWidth="1"/>
    <col min="6414" max="6414" width="3.875" style="16" customWidth="1"/>
    <col min="6415" max="6415" width="3.625" style="16" customWidth="1"/>
    <col min="6416" max="6656" width="8.375" style="16"/>
    <col min="6657" max="6657" width="3.875" style="16" customWidth="1"/>
    <col min="6658" max="6658" width="2.875" style="16" customWidth="1"/>
    <col min="6659" max="6659" width="2.375" style="16" customWidth="1"/>
    <col min="6660" max="6660" width="4.375" style="16" customWidth="1"/>
    <col min="6661" max="6661" width="1.125" style="16" customWidth="1"/>
    <col min="6662" max="6662" width="6.375" style="16" customWidth="1"/>
    <col min="6663" max="6664" width="8.375" style="16" customWidth="1"/>
    <col min="6665" max="6665" width="14.875" style="16" customWidth="1"/>
    <col min="6666" max="6669" width="13.375" style="16" customWidth="1"/>
    <col min="6670" max="6670" width="3.875" style="16" customWidth="1"/>
    <col min="6671" max="6671" width="3.625" style="16" customWidth="1"/>
    <col min="6672" max="6912" width="8.375" style="16"/>
    <col min="6913" max="6913" width="3.875" style="16" customWidth="1"/>
    <col min="6914" max="6914" width="2.875" style="16" customWidth="1"/>
    <col min="6915" max="6915" width="2.375" style="16" customWidth="1"/>
    <col min="6916" max="6916" width="4.375" style="16" customWidth="1"/>
    <col min="6917" max="6917" width="1.125" style="16" customWidth="1"/>
    <col min="6918" max="6918" width="6.375" style="16" customWidth="1"/>
    <col min="6919" max="6920" width="8.375" style="16" customWidth="1"/>
    <col min="6921" max="6921" width="14.875" style="16" customWidth="1"/>
    <col min="6922" max="6925" width="13.375" style="16" customWidth="1"/>
    <col min="6926" max="6926" width="3.875" style="16" customWidth="1"/>
    <col min="6927" max="6927" width="3.625" style="16" customWidth="1"/>
    <col min="6928" max="7168" width="8.375" style="16"/>
    <col min="7169" max="7169" width="3.875" style="16" customWidth="1"/>
    <col min="7170" max="7170" width="2.875" style="16" customWidth="1"/>
    <col min="7171" max="7171" width="2.375" style="16" customWidth="1"/>
    <col min="7172" max="7172" width="4.375" style="16" customWidth="1"/>
    <col min="7173" max="7173" width="1.125" style="16" customWidth="1"/>
    <col min="7174" max="7174" width="6.375" style="16" customWidth="1"/>
    <col min="7175" max="7176" width="8.375" style="16" customWidth="1"/>
    <col min="7177" max="7177" width="14.875" style="16" customWidth="1"/>
    <col min="7178" max="7181" width="13.375" style="16" customWidth="1"/>
    <col min="7182" max="7182" width="3.875" style="16" customWidth="1"/>
    <col min="7183" max="7183" width="3.625" style="16" customWidth="1"/>
    <col min="7184" max="7424" width="8.375" style="16"/>
    <col min="7425" max="7425" width="3.875" style="16" customWidth="1"/>
    <col min="7426" max="7426" width="2.875" style="16" customWidth="1"/>
    <col min="7427" max="7427" width="2.375" style="16" customWidth="1"/>
    <col min="7428" max="7428" width="4.375" style="16" customWidth="1"/>
    <col min="7429" max="7429" width="1.125" style="16" customWidth="1"/>
    <col min="7430" max="7430" width="6.375" style="16" customWidth="1"/>
    <col min="7431" max="7432" width="8.375" style="16" customWidth="1"/>
    <col min="7433" max="7433" width="14.875" style="16" customWidth="1"/>
    <col min="7434" max="7437" width="13.375" style="16" customWidth="1"/>
    <col min="7438" max="7438" width="3.875" style="16" customWidth="1"/>
    <col min="7439" max="7439" width="3.625" style="16" customWidth="1"/>
    <col min="7440" max="7680" width="8.375" style="16"/>
    <col min="7681" max="7681" width="3.875" style="16" customWidth="1"/>
    <col min="7682" max="7682" width="2.875" style="16" customWidth="1"/>
    <col min="7683" max="7683" width="2.375" style="16" customWidth="1"/>
    <col min="7684" max="7684" width="4.375" style="16" customWidth="1"/>
    <col min="7685" max="7685" width="1.125" style="16" customWidth="1"/>
    <col min="7686" max="7686" width="6.375" style="16" customWidth="1"/>
    <col min="7687" max="7688" width="8.375" style="16" customWidth="1"/>
    <col min="7689" max="7689" width="14.875" style="16" customWidth="1"/>
    <col min="7690" max="7693" width="13.375" style="16" customWidth="1"/>
    <col min="7694" max="7694" width="3.875" style="16" customWidth="1"/>
    <col min="7695" max="7695" width="3.625" style="16" customWidth="1"/>
    <col min="7696" max="7936" width="8.375" style="16"/>
    <col min="7937" max="7937" width="3.875" style="16" customWidth="1"/>
    <col min="7938" max="7938" width="2.875" style="16" customWidth="1"/>
    <col min="7939" max="7939" width="2.375" style="16" customWidth="1"/>
    <col min="7940" max="7940" width="4.375" style="16" customWidth="1"/>
    <col min="7941" max="7941" width="1.125" style="16" customWidth="1"/>
    <col min="7942" max="7942" width="6.375" style="16" customWidth="1"/>
    <col min="7943" max="7944" width="8.375" style="16" customWidth="1"/>
    <col min="7945" max="7945" width="14.875" style="16" customWidth="1"/>
    <col min="7946" max="7949" width="13.375" style="16" customWidth="1"/>
    <col min="7950" max="7950" width="3.875" style="16" customWidth="1"/>
    <col min="7951" max="7951" width="3.625" style="16" customWidth="1"/>
    <col min="7952" max="8192" width="8.375" style="16"/>
    <col min="8193" max="8193" width="3.875" style="16" customWidth="1"/>
    <col min="8194" max="8194" width="2.875" style="16" customWidth="1"/>
    <col min="8195" max="8195" width="2.375" style="16" customWidth="1"/>
    <col min="8196" max="8196" width="4.375" style="16" customWidth="1"/>
    <col min="8197" max="8197" width="1.125" style="16" customWidth="1"/>
    <col min="8198" max="8198" width="6.375" style="16" customWidth="1"/>
    <col min="8199" max="8200" width="8.375" style="16" customWidth="1"/>
    <col min="8201" max="8201" width="14.875" style="16" customWidth="1"/>
    <col min="8202" max="8205" width="13.375" style="16" customWidth="1"/>
    <col min="8206" max="8206" width="3.875" style="16" customWidth="1"/>
    <col min="8207" max="8207" width="3.625" style="16" customWidth="1"/>
    <col min="8208" max="8448" width="8.375" style="16"/>
    <col min="8449" max="8449" width="3.875" style="16" customWidth="1"/>
    <col min="8450" max="8450" width="2.875" style="16" customWidth="1"/>
    <col min="8451" max="8451" width="2.375" style="16" customWidth="1"/>
    <col min="8452" max="8452" width="4.375" style="16" customWidth="1"/>
    <col min="8453" max="8453" width="1.125" style="16" customWidth="1"/>
    <col min="8454" max="8454" width="6.375" style="16" customWidth="1"/>
    <col min="8455" max="8456" width="8.375" style="16" customWidth="1"/>
    <col min="8457" max="8457" width="14.875" style="16" customWidth="1"/>
    <col min="8458" max="8461" width="13.375" style="16" customWidth="1"/>
    <col min="8462" max="8462" width="3.875" style="16" customWidth="1"/>
    <col min="8463" max="8463" width="3.625" style="16" customWidth="1"/>
    <col min="8464" max="8704" width="8.375" style="16"/>
    <col min="8705" max="8705" width="3.875" style="16" customWidth="1"/>
    <col min="8706" max="8706" width="2.875" style="16" customWidth="1"/>
    <col min="8707" max="8707" width="2.375" style="16" customWidth="1"/>
    <col min="8708" max="8708" width="4.375" style="16" customWidth="1"/>
    <col min="8709" max="8709" width="1.125" style="16" customWidth="1"/>
    <col min="8710" max="8710" width="6.375" style="16" customWidth="1"/>
    <col min="8711" max="8712" width="8.375" style="16" customWidth="1"/>
    <col min="8713" max="8713" width="14.875" style="16" customWidth="1"/>
    <col min="8714" max="8717" width="13.375" style="16" customWidth="1"/>
    <col min="8718" max="8718" width="3.875" style="16" customWidth="1"/>
    <col min="8719" max="8719" width="3.625" style="16" customWidth="1"/>
    <col min="8720" max="8960" width="8.375" style="16"/>
    <col min="8961" max="8961" width="3.875" style="16" customWidth="1"/>
    <col min="8962" max="8962" width="2.875" style="16" customWidth="1"/>
    <col min="8963" max="8963" width="2.375" style="16" customWidth="1"/>
    <col min="8964" max="8964" width="4.375" style="16" customWidth="1"/>
    <col min="8965" max="8965" width="1.125" style="16" customWidth="1"/>
    <col min="8966" max="8966" width="6.375" style="16" customWidth="1"/>
    <col min="8967" max="8968" width="8.375" style="16" customWidth="1"/>
    <col min="8969" max="8969" width="14.875" style="16" customWidth="1"/>
    <col min="8970" max="8973" width="13.375" style="16" customWidth="1"/>
    <col min="8974" max="8974" width="3.875" style="16" customWidth="1"/>
    <col min="8975" max="8975" width="3.625" style="16" customWidth="1"/>
    <col min="8976" max="9216" width="8.375" style="16"/>
    <col min="9217" max="9217" width="3.875" style="16" customWidth="1"/>
    <col min="9218" max="9218" width="2.875" style="16" customWidth="1"/>
    <col min="9219" max="9219" width="2.375" style="16" customWidth="1"/>
    <col min="9220" max="9220" width="4.375" style="16" customWidth="1"/>
    <col min="9221" max="9221" width="1.125" style="16" customWidth="1"/>
    <col min="9222" max="9222" width="6.375" style="16" customWidth="1"/>
    <col min="9223" max="9224" width="8.375" style="16" customWidth="1"/>
    <col min="9225" max="9225" width="14.875" style="16" customWidth="1"/>
    <col min="9226" max="9229" width="13.375" style="16" customWidth="1"/>
    <col min="9230" max="9230" width="3.875" style="16" customWidth="1"/>
    <col min="9231" max="9231" width="3.625" style="16" customWidth="1"/>
    <col min="9232" max="9472" width="8.375" style="16"/>
    <col min="9473" max="9473" width="3.875" style="16" customWidth="1"/>
    <col min="9474" max="9474" width="2.875" style="16" customWidth="1"/>
    <col min="9475" max="9475" width="2.375" style="16" customWidth="1"/>
    <col min="9476" max="9476" width="4.375" style="16" customWidth="1"/>
    <col min="9477" max="9477" width="1.125" style="16" customWidth="1"/>
    <col min="9478" max="9478" width="6.375" style="16" customWidth="1"/>
    <col min="9479" max="9480" width="8.375" style="16" customWidth="1"/>
    <col min="9481" max="9481" width="14.875" style="16" customWidth="1"/>
    <col min="9482" max="9485" width="13.375" style="16" customWidth="1"/>
    <col min="9486" max="9486" width="3.875" style="16" customWidth="1"/>
    <col min="9487" max="9487" width="3.625" style="16" customWidth="1"/>
    <col min="9488" max="9728" width="8.375" style="16"/>
    <col min="9729" max="9729" width="3.875" style="16" customWidth="1"/>
    <col min="9730" max="9730" width="2.875" style="16" customWidth="1"/>
    <col min="9731" max="9731" width="2.375" style="16" customWidth="1"/>
    <col min="9732" max="9732" width="4.375" style="16" customWidth="1"/>
    <col min="9733" max="9733" width="1.125" style="16" customWidth="1"/>
    <col min="9734" max="9734" width="6.375" style="16" customWidth="1"/>
    <col min="9735" max="9736" width="8.375" style="16" customWidth="1"/>
    <col min="9737" max="9737" width="14.875" style="16" customWidth="1"/>
    <col min="9738" max="9741" width="13.375" style="16" customWidth="1"/>
    <col min="9742" max="9742" width="3.875" style="16" customWidth="1"/>
    <col min="9743" max="9743" width="3.625" style="16" customWidth="1"/>
    <col min="9744" max="9984" width="8.375" style="16"/>
    <col min="9985" max="9985" width="3.875" style="16" customWidth="1"/>
    <col min="9986" max="9986" width="2.875" style="16" customWidth="1"/>
    <col min="9987" max="9987" width="2.375" style="16" customWidth="1"/>
    <col min="9988" max="9988" width="4.375" style="16" customWidth="1"/>
    <col min="9989" max="9989" width="1.125" style="16" customWidth="1"/>
    <col min="9990" max="9990" width="6.375" style="16" customWidth="1"/>
    <col min="9991" max="9992" width="8.375" style="16" customWidth="1"/>
    <col min="9993" max="9993" width="14.875" style="16" customWidth="1"/>
    <col min="9994" max="9997" width="13.375" style="16" customWidth="1"/>
    <col min="9998" max="9998" width="3.875" style="16" customWidth="1"/>
    <col min="9999" max="9999" width="3.625" style="16" customWidth="1"/>
    <col min="10000" max="10240" width="8.375" style="16"/>
    <col min="10241" max="10241" width="3.875" style="16" customWidth="1"/>
    <col min="10242" max="10242" width="2.875" style="16" customWidth="1"/>
    <col min="10243" max="10243" width="2.375" style="16" customWidth="1"/>
    <col min="10244" max="10244" width="4.375" style="16" customWidth="1"/>
    <col min="10245" max="10245" width="1.125" style="16" customWidth="1"/>
    <col min="10246" max="10246" width="6.375" style="16" customWidth="1"/>
    <col min="10247" max="10248" width="8.375" style="16" customWidth="1"/>
    <col min="10249" max="10249" width="14.875" style="16" customWidth="1"/>
    <col min="10250" max="10253" width="13.375" style="16" customWidth="1"/>
    <col min="10254" max="10254" width="3.875" style="16" customWidth="1"/>
    <col min="10255" max="10255" width="3.625" style="16" customWidth="1"/>
    <col min="10256" max="10496" width="8.375" style="16"/>
    <col min="10497" max="10497" width="3.875" style="16" customWidth="1"/>
    <col min="10498" max="10498" width="2.875" style="16" customWidth="1"/>
    <col min="10499" max="10499" width="2.375" style="16" customWidth="1"/>
    <col min="10500" max="10500" width="4.375" style="16" customWidth="1"/>
    <col min="10501" max="10501" width="1.125" style="16" customWidth="1"/>
    <col min="10502" max="10502" width="6.375" style="16" customWidth="1"/>
    <col min="10503" max="10504" width="8.375" style="16" customWidth="1"/>
    <col min="10505" max="10505" width="14.875" style="16" customWidth="1"/>
    <col min="10506" max="10509" width="13.375" style="16" customWidth="1"/>
    <col min="10510" max="10510" width="3.875" style="16" customWidth="1"/>
    <col min="10511" max="10511" width="3.625" style="16" customWidth="1"/>
    <col min="10512" max="10752" width="8.375" style="16"/>
    <col min="10753" max="10753" width="3.875" style="16" customWidth="1"/>
    <col min="10754" max="10754" width="2.875" style="16" customWidth="1"/>
    <col min="10755" max="10755" width="2.375" style="16" customWidth="1"/>
    <col min="10756" max="10756" width="4.375" style="16" customWidth="1"/>
    <col min="10757" max="10757" width="1.125" style="16" customWidth="1"/>
    <col min="10758" max="10758" width="6.375" style="16" customWidth="1"/>
    <col min="10759" max="10760" width="8.375" style="16" customWidth="1"/>
    <col min="10761" max="10761" width="14.875" style="16" customWidth="1"/>
    <col min="10762" max="10765" width="13.375" style="16" customWidth="1"/>
    <col min="10766" max="10766" width="3.875" style="16" customWidth="1"/>
    <col min="10767" max="10767" width="3.625" style="16" customWidth="1"/>
    <col min="10768" max="11008" width="8.375" style="16"/>
    <col min="11009" max="11009" width="3.875" style="16" customWidth="1"/>
    <col min="11010" max="11010" width="2.875" style="16" customWidth="1"/>
    <col min="11011" max="11011" width="2.375" style="16" customWidth="1"/>
    <col min="11012" max="11012" width="4.375" style="16" customWidth="1"/>
    <col min="11013" max="11013" width="1.125" style="16" customWidth="1"/>
    <col min="11014" max="11014" width="6.375" style="16" customWidth="1"/>
    <col min="11015" max="11016" width="8.375" style="16" customWidth="1"/>
    <col min="11017" max="11017" width="14.875" style="16" customWidth="1"/>
    <col min="11018" max="11021" width="13.375" style="16" customWidth="1"/>
    <col min="11022" max="11022" width="3.875" style="16" customWidth="1"/>
    <col min="11023" max="11023" width="3.625" style="16" customWidth="1"/>
    <col min="11024" max="11264" width="8.375" style="16"/>
    <col min="11265" max="11265" width="3.875" style="16" customWidth="1"/>
    <col min="11266" max="11266" width="2.875" style="16" customWidth="1"/>
    <col min="11267" max="11267" width="2.375" style="16" customWidth="1"/>
    <col min="11268" max="11268" width="4.375" style="16" customWidth="1"/>
    <col min="11269" max="11269" width="1.125" style="16" customWidth="1"/>
    <col min="11270" max="11270" width="6.375" style="16" customWidth="1"/>
    <col min="11271" max="11272" width="8.375" style="16" customWidth="1"/>
    <col min="11273" max="11273" width="14.875" style="16" customWidth="1"/>
    <col min="11274" max="11277" width="13.375" style="16" customWidth="1"/>
    <col min="11278" max="11278" width="3.875" style="16" customWidth="1"/>
    <col min="11279" max="11279" width="3.625" style="16" customWidth="1"/>
    <col min="11280" max="11520" width="8.375" style="16"/>
    <col min="11521" max="11521" width="3.875" style="16" customWidth="1"/>
    <col min="11522" max="11522" width="2.875" style="16" customWidth="1"/>
    <col min="11523" max="11523" width="2.375" style="16" customWidth="1"/>
    <col min="11524" max="11524" width="4.375" style="16" customWidth="1"/>
    <col min="11525" max="11525" width="1.125" style="16" customWidth="1"/>
    <col min="11526" max="11526" width="6.375" style="16" customWidth="1"/>
    <col min="11527" max="11528" width="8.375" style="16" customWidth="1"/>
    <col min="11529" max="11529" width="14.875" style="16" customWidth="1"/>
    <col min="11530" max="11533" width="13.375" style="16" customWidth="1"/>
    <col min="11534" max="11534" width="3.875" style="16" customWidth="1"/>
    <col min="11535" max="11535" width="3.625" style="16" customWidth="1"/>
    <col min="11536" max="11776" width="8.375" style="16"/>
    <col min="11777" max="11777" width="3.875" style="16" customWidth="1"/>
    <col min="11778" max="11778" width="2.875" style="16" customWidth="1"/>
    <col min="11779" max="11779" width="2.375" style="16" customWidth="1"/>
    <col min="11780" max="11780" width="4.375" style="16" customWidth="1"/>
    <col min="11781" max="11781" width="1.125" style="16" customWidth="1"/>
    <col min="11782" max="11782" width="6.375" style="16" customWidth="1"/>
    <col min="11783" max="11784" width="8.375" style="16" customWidth="1"/>
    <col min="11785" max="11785" width="14.875" style="16" customWidth="1"/>
    <col min="11786" max="11789" width="13.375" style="16" customWidth="1"/>
    <col min="11790" max="11790" width="3.875" style="16" customWidth="1"/>
    <col min="11791" max="11791" width="3.625" style="16" customWidth="1"/>
    <col min="11792" max="12032" width="8.375" style="16"/>
    <col min="12033" max="12033" width="3.875" style="16" customWidth="1"/>
    <col min="12034" max="12034" width="2.875" style="16" customWidth="1"/>
    <col min="12035" max="12035" width="2.375" style="16" customWidth="1"/>
    <col min="12036" max="12036" width="4.375" style="16" customWidth="1"/>
    <col min="12037" max="12037" width="1.125" style="16" customWidth="1"/>
    <col min="12038" max="12038" width="6.375" style="16" customWidth="1"/>
    <col min="12039" max="12040" width="8.375" style="16" customWidth="1"/>
    <col min="12041" max="12041" width="14.875" style="16" customWidth="1"/>
    <col min="12042" max="12045" width="13.375" style="16" customWidth="1"/>
    <col min="12046" max="12046" width="3.875" style="16" customWidth="1"/>
    <col min="12047" max="12047" width="3.625" style="16" customWidth="1"/>
    <col min="12048" max="12288" width="8.375" style="16"/>
    <col min="12289" max="12289" width="3.875" style="16" customWidth="1"/>
    <col min="12290" max="12290" width="2.875" style="16" customWidth="1"/>
    <col min="12291" max="12291" width="2.375" style="16" customWidth="1"/>
    <col min="12292" max="12292" width="4.375" style="16" customWidth="1"/>
    <col min="12293" max="12293" width="1.125" style="16" customWidth="1"/>
    <col min="12294" max="12294" width="6.375" style="16" customWidth="1"/>
    <col min="12295" max="12296" width="8.375" style="16" customWidth="1"/>
    <col min="12297" max="12297" width="14.875" style="16" customWidth="1"/>
    <col min="12298" max="12301" width="13.375" style="16" customWidth="1"/>
    <col min="12302" max="12302" width="3.875" style="16" customWidth="1"/>
    <col min="12303" max="12303" width="3.625" style="16" customWidth="1"/>
    <col min="12304" max="12544" width="8.375" style="16"/>
    <col min="12545" max="12545" width="3.875" style="16" customWidth="1"/>
    <col min="12546" max="12546" width="2.875" style="16" customWidth="1"/>
    <col min="12547" max="12547" width="2.375" style="16" customWidth="1"/>
    <col min="12548" max="12548" width="4.375" style="16" customWidth="1"/>
    <col min="12549" max="12549" width="1.125" style="16" customWidth="1"/>
    <col min="12550" max="12550" width="6.375" style="16" customWidth="1"/>
    <col min="12551" max="12552" width="8.375" style="16" customWidth="1"/>
    <col min="12553" max="12553" width="14.875" style="16" customWidth="1"/>
    <col min="12554" max="12557" width="13.375" style="16" customWidth="1"/>
    <col min="12558" max="12558" width="3.875" style="16" customWidth="1"/>
    <col min="12559" max="12559" width="3.625" style="16" customWidth="1"/>
    <col min="12560" max="12800" width="8.375" style="16"/>
    <col min="12801" max="12801" width="3.875" style="16" customWidth="1"/>
    <col min="12802" max="12802" width="2.875" style="16" customWidth="1"/>
    <col min="12803" max="12803" width="2.375" style="16" customWidth="1"/>
    <col min="12804" max="12804" width="4.375" style="16" customWidth="1"/>
    <col min="12805" max="12805" width="1.125" style="16" customWidth="1"/>
    <col min="12806" max="12806" width="6.375" style="16" customWidth="1"/>
    <col min="12807" max="12808" width="8.375" style="16" customWidth="1"/>
    <col min="12809" max="12809" width="14.875" style="16" customWidth="1"/>
    <col min="12810" max="12813" width="13.375" style="16" customWidth="1"/>
    <col min="12814" max="12814" width="3.875" style="16" customWidth="1"/>
    <col min="12815" max="12815" width="3.625" style="16" customWidth="1"/>
    <col min="12816" max="13056" width="8.375" style="16"/>
    <col min="13057" max="13057" width="3.875" style="16" customWidth="1"/>
    <col min="13058" max="13058" width="2.875" style="16" customWidth="1"/>
    <col min="13059" max="13059" width="2.375" style="16" customWidth="1"/>
    <col min="13060" max="13060" width="4.375" style="16" customWidth="1"/>
    <col min="13061" max="13061" width="1.125" style="16" customWidth="1"/>
    <col min="13062" max="13062" width="6.375" style="16" customWidth="1"/>
    <col min="13063" max="13064" width="8.375" style="16" customWidth="1"/>
    <col min="13065" max="13065" width="14.875" style="16" customWidth="1"/>
    <col min="13066" max="13069" width="13.375" style="16" customWidth="1"/>
    <col min="13070" max="13070" width="3.875" style="16" customWidth="1"/>
    <col min="13071" max="13071" width="3.625" style="16" customWidth="1"/>
    <col min="13072" max="13312" width="8.375" style="16"/>
    <col min="13313" max="13313" width="3.875" style="16" customWidth="1"/>
    <col min="13314" max="13314" width="2.875" style="16" customWidth="1"/>
    <col min="13315" max="13315" width="2.375" style="16" customWidth="1"/>
    <col min="13316" max="13316" width="4.375" style="16" customWidth="1"/>
    <col min="13317" max="13317" width="1.125" style="16" customWidth="1"/>
    <col min="13318" max="13318" width="6.375" style="16" customWidth="1"/>
    <col min="13319" max="13320" width="8.375" style="16" customWidth="1"/>
    <col min="13321" max="13321" width="14.875" style="16" customWidth="1"/>
    <col min="13322" max="13325" width="13.375" style="16" customWidth="1"/>
    <col min="13326" max="13326" width="3.875" style="16" customWidth="1"/>
    <col min="13327" max="13327" width="3.625" style="16" customWidth="1"/>
    <col min="13328" max="13568" width="8.375" style="16"/>
    <col min="13569" max="13569" width="3.875" style="16" customWidth="1"/>
    <col min="13570" max="13570" width="2.875" style="16" customWidth="1"/>
    <col min="13571" max="13571" width="2.375" style="16" customWidth="1"/>
    <col min="13572" max="13572" width="4.375" style="16" customWidth="1"/>
    <col min="13573" max="13573" width="1.125" style="16" customWidth="1"/>
    <col min="13574" max="13574" width="6.375" style="16" customWidth="1"/>
    <col min="13575" max="13576" width="8.375" style="16" customWidth="1"/>
    <col min="13577" max="13577" width="14.875" style="16" customWidth="1"/>
    <col min="13578" max="13581" width="13.375" style="16" customWidth="1"/>
    <col min="13582" max="13582" width="3.875" style="16" customWidth="1"/>
    <col min="13583" max="13583" width="3.625" style="16" customWidth="1"/>
    <col min="13584" max="13824" width="8.375" style="16"/>
    <col min="13825" max="13825" width="3.875" style="16" customWidth="1"/>
    <col min="13826" max="13826" width="2.875" style="16" customWidth="1"/>
    <col min="13827" max="13827" width="2.375" style="16" customWidth="1"/>
    <col min="13828" max="13828" width="4.375" style="16" customWidth="1"/>
    <col min="13829" max="13829" width="1.125" style="16" customWidth="1"/>
    <col min="13830" max="13830" width="6.375" style="16" customWidth="1"/>
    <col min="13831" max="13832" width="8.375" style="16" customWidth="1"/>
    <col min="13833" max="13833" width="14.875" style="16" customWidth="1"/>
    <col min="13834" max="13837" width="13.375" style="16" customWidth="1"/>
    <col min="13838" max="13838" width="3.875" style="16" customWidth="1"/>
    <col min="13839" max="13839" width="3.625" style="16" customWidth="1"/>
    <col min="13840" max="14080" width="8.375" style="16"/>
    <col min="14081" max="14081" width="3.875" style="16" customWidth="1"/>
    <col min="14082" max="14082" width="2.875" style="16" customWidth="1"/>
    <col min="14083" max="14083" width="2.375" style="16" customWidth="1"/>
    <col min="14084" max="14084" width="4.375" style="16" customWidth="1"/>
    <col min="14085" max="14085" width="1.125" style="16" customWidth="1"/>
    <col min="14086" max="14086" width="6.375" style="16" customWidth="1"/>
    <col min="14087" max="14088" width="8.375" style="16" customWidth="1"/>
    <col min="14089" max="14089" width="14.875" style="16" customWidth="1"/>
    <col min="14090" max="14093" width="13.375" style="16" customWidth="1"/>
    <col min="14094" max="14094" width="3.875" style="16" customWidth="1"/>
    <col min="14095" max="14095" width="3.625" style="16" customWidth="1"/>
    <col min="14096" max="14336" width="8.375" style="16"/>
    <col min="14337" max="14337" width="3.875" style="16" customWidth="1"/>
    <col min="14338" max="14338" width="2.875" style="16" customWidth="1"/>
    <col min="14339" max="14339" width="2.375" style="16" customWidth="1"/>
    <col min="14340" max="14340" width="4.375" style="16" customWidth="1"/>
    <col min="14341" max="14341" width="1.125" style="16" customWidth="1"/>
    <col min="14342" max="14342" width="6.375" style="16" customWidth="1"/>
    <col min="14343" max="14344" width="8.375" style="16" customWidth="1"/>
    <col min="14345" max="14345" width="14.875" style="16" customWidth="1"/>
    <col min="14346" max="14349" width="13.375" style="16" customWidth="1"/>
    <col min="14350" max="14350" width="3.875" style="16" customWidth="1"/>
    <col min="14351" max="14351" width="3.625" style="16" customWidth="1"/>
    <col min="14352" max="14592" width="8.375" style="16"/>
    <col min="14593" max="14593" width="3.875" style="16" customWidth="1"/>
    <col min="14594" max="14594" width="2.875" style="16" customWidth="1"/>
    <col min="14595" max="14595" width="2.375" style="16" customWidth="1"/>
    <col min="14596" max="14596" width="4.375" style="16" customWidth="1"/>
    <col min="14597" max="14597" width="1.125" style="16" customWidth="1"/>
    <col min="14598" max="14598" width="6.375" style="16" customWidth="1"/>
    <col min="14599" max="14600" width="8.375" style="16" customWidth="1"/>
    <col min="14601" max="14601" width="14.875" style="16" customWidth="1"/>
    <col min="14602" max="14605" width="13.375" style="16" customWidth="1"/>
    <col min="14606" max="14606" width="3.875" style="16" customWidth="1"/>
    <col min="14607" max="14607" width="3.625" style="16" customWidth="1"/>
    <col min="14608" max="14848" width="8.375" style="16"/>
    <col min="14849" max="14849" width="3.875" style="16" customWidth="1"/>
    <col min="14850" max="14850" width="2.875" style="16" customWidth="1"/>
    <col min="14851" max="14851" width="2.375" style="16" customWidth="1"/>
    <col min="14852" max="14852" width="4.375" style="16" customWidth="1"/>
    <col min="14853" max="14853" width="1.125" style="16" customWidth="1"/>
    <col min="14854" max="14854" width="6.375" style="16" customWidth="1"/>
    <col min="14855" max="14856" width="8.375" style="16" customWidth="1"/>
    <col min="14857" max="14857" width="14.875" style="16" customWidth="1"/>
    <col min="14858" max="14861" width="13.375" style="16" customWidth="1"/>
    <col min="14862" max="14862" width="3.875" style="16" customWidth="1"/>
    <col min="14863" max="14863" width="3.625" style="16" customWidth="1"/>
    <col min="14864" max="15104" width="8.375" style="16"/>
    <col min="15105" max="15105" width="3.875" style="16" customWidth="1"/>
    <col min="15106" max="15106" width="2.875" style="16" customWidth="1"/>
    <col min="15107" max="15107" width="2.375" style="16" customWidth="1"/>
    <col min="15108" max="15108" width="4.375" style="16" customWidth="1"/>
    <col min="15109" max="15109" width="1.125" style="16" customWidth="1"/>
    <col min="15110" max="15110" width="6.375" style="16" customWidth="1"/>
    <col min="15111" max="15112" width="8.375" style="16" customWidth="1"/>
    <col min="15113" max="15113" width="14.875" style="16" customWidth="1"/>
    <col min="15114" max="15117" width="13.375" style="16" customWidth="1"/>
    <col min="15118" max="15118" width="3.875" style="16" customWidth="1"/>
    <col min="15119" max="15119" width="3.625" style="16" customWidth="1"/>
    <col min="15120" max="15360" width="8.375" style="16"/>
    <col min="15361" max="15361" width="3.875" style="16" customWidth="1"/>
    <col min="15362" max="15362" width="2.875" style="16" customWidth="1"/>
    <col min="15363" max="15363" width="2.375" style="16" customWidth="1"/>
    <col min="15364" max="15364" width="4.375" style="16" customWidth="1"/>
    <col min="15365" max="15365" width="1.125" style="16" customWidth="1"/>
    <col min="15366" max="15366" width="6.375" style="16" customWidth="1"/>
    <col min="15367" max="15368" width="8.375" style="16" customWidth="1"/>
    <col min="15369" max="15369" width="14.875" style="16" customWidth="1"/>
    <col min="15370" max="15373" width="13.375" style="16" customWidth="1"/>
    <col min="15374" max="15374" width="3.875" style="16" customWidth="1"/>
    <col min="15375" max="15375" width="3.625" style="16" customWidth="1"/>
    <col min="15376" max="15616" width="8.375" style="16"/>
    <col min="15617" max="15617" width="3.875" style="16" customWidth="1"/>
    <col min="15618" max="15618" width="2.875" style="16" customWidth="1"/>
    <col min="15619" max="15619" width="2.375" style="16" customWidth="1"/>
    <col min="15620" max="15620" width="4.375" style="16" customWidth="1"/>
    <col min="15621" max="15621" width="1.125" style="16" customWidth="1"/>
    <col min="15622" max="15622" width="6.375" style="16" customWidth="1"/>
    <col min="15623" max="15624" width="8.375" style="16" customWidth="1"/>
    <col min="15625" max="15625" width="14.875" style="16" customWidth="1"/>
    <col min="15626" max="15629" width="13.375" style="16" customWidth="1"/>
    <col min="15630" max="15630" width="3.875" style="16" customWidth="1"/>
    <col min="15631" max="15631" width="3.625" style="16" customWidth="1"/>
    <col min="15632" max="15872" width="8.375" style="16"/>
    <col min="15873" max="15873" width="3.875" style="16" customWidth="1"/>
    <col min="15874" max="15874" width="2.875" style="16" customWidth="1"/>
    <col min="15875" max="15875" width="2.375" style="16" customWidth="1"/>
    <col min="15876" max="15876" width="4.375" style="16" customWidth="1"/>
    <col min="15877" max="15877" width="1.125" style="16" customWidth="1"/>
    <col min="15878" max="15878" width="6.375" style="16" customWidth="1"/>
    <col min="15879" max="15880" width="8.375" style="16" customWidth="1"/>
    <col min="15881" max="15881" width="14.875" style="16" customWidth="1"/>
    <col min="15882" max="15885" width="13.375" style="16" customWidth="1"/>
    <col min="15886" max="15886" width="3.875" style="16" customWidth="1"/>
    <col min="15887" max="15887" width="3.625" style="16" customWidth="1"/>
    <col min="15888" max="16128" width="8.375" style="16"/>
    <col min="16129" max="16129" width="3.875" style="16" customWidth="1"/>
    <col min="16130" max="16130" width="2.875" style="16" customWidth="1"/>
    <col min="16131" max="16131" width="2.375" style="16" customWidth="1"/>
    <col min="16132" max="16132" width="4.375" style="16" customWidth="1"/>
    <col min="16133" max="16133" width="1.125" style="16" customWidth="1"/>
    <col min="16134" max="16134" width="6.375" style="16" customWidth="1"/>
    <col min="16135" max="16136" width="8.375" style="16" customWidth="1"/>
    <col min="16137" max="16137" width="14.875" style="16" customWidth="1"/>
    <col min="16138" max="16141" width="13.375" style="16" customWidth="1"/>
    <col min="16142" max="16142" width="3.875" style="16" customWidth="1"/>
    <col min="16143" max="16143" width="3.625" style="16" customWidth="1"/>
    <col min="16144" max="16384" width="8.375" style="16"/>
  </cols>
  <sheetData>
    <row r="1" spans="1:16" ht="17.25">
      <c r="A1" s="93"/>
      <c r="B1" s="93"/>
      <c r="C1" s="93"/>
      <c r="D1" s="93"/>
      <c r="E1" s="93"/>
      <c r="F1" s="93"/>
      <c r="G1" s="93"/>
      <c r="H1" s="93"/>
      <c r="I1" s="93"/>
      <c r="J1" s="93"/>
      <c r="K1" s="93"/>
      <c r="L1" s="93"/>
      <c r="M1" s="93"/>
      <c r="N1" s="93"/>
      <c r="O1" s="93"/>
      <c r="P1" s="93"/>
    </row>
    <row r="2" spans="1:16" ht="36.950000000000003" customHeight="1">
      <c r="A2" s="93"/>
      <c r="B2" s="170" t="s">
        <v>32</v>
      </c>
      <c r="C2" s="169"/>
      <c r="D2" s="169"/>
      <c r="E2" s="169"/>
      <c r="F2" s="169"/>
      <c r="G2" s="169"/>
      <c r="H2" s="93"/>
      <c r="I2" s="93"/>
      <c r="J2" s="93"/>
      <c r="K2" s="93"/>
      <c r="L2" s="93"/>
      <c r="M2" s="93"/>
      <c r="N2" s="93"/>
      <c r="O2" s="93"/>
      <c r="P2" s="93"/>
    </row>
    <row r="3" spans="1:16" ht="5.0999999999999996" customHeight="1">
      <c r="A3" s="93"/>
      <c r="B3" s="94"/>
      <c r="C3" s="93"/>
      <c r="D3" s="93"/>
      <c r="E3" s="93"/>
      <c r="F3" s="93"/>
      <c r="G3" s="93"/>
      <c r="H3" s="93"/>
      <c r="I3" s="93"/>
      <c r="J3" s="93"/>
      <c r="K3" s="93"/>
      <c r="L3" s="93"/>
      <c r="M3" s="93"/>
      <c r="N3" s="93"/>
      <c r="O3" s="93"/>
      <c r="P3" s="93"/>
    </row>
    <row r="4" spans="1:16" ht="14.25" customHeight="1">
      <c r="A4" s="93"/>
      <c r="B4" s="95"/>
      <c r="C4" s="96"/>
      <c r="D4" s="95"/>
      <c r="E4" s="95"/>
      <c r="F4" s="95"/>
      <c r="G4" s="95"/>
      <c r="H4" s="95"/>
      <c r="I4" s="95"/>
      <c r="J4" s="95"/>
      <c r="K4" s="95"/>
      <c r="L4" s="95"/>
      <c r="M4" s="95"/>
      <c r="N4" s="95"/>
      <c r="O4" s="97"/>
      <c r="P4" s="93"/>
    </row>
    <row r="5" spans="1:16" ht="17.25">
      <c r="A5" s="93"/>
      <c r="B5" s="93"/>
      <c r="C5" s="98"/>
      <c r="D5" s="93"/>
      <c r="E5" s="93"/>
      <c r="F5" s="93"/>
      <c r="G5" s="93"/>
      <c r="H5" s="93"/>
      <c r="I5" s="93"/>
      <c r="J5" s="93"/>
      <c r="K5" s="93"/>
      <c r="L5" s="93"/>
      <c r="M5" s="93"/>
      <c r="N5" s="93"/>
      <c r="O5" s="93"/>
      <c r="P5" s="93"/>
    </row>
    <row r="6" spans="1:16" ht="20.100000000000001" customHeight="1" thickBot="1">
      <c r="A6" s="99"/>
      <c r="B6" s="93"/>
      <c r="C6" s="100"/>
      <c r="D6" s="93"/>
      <c r="E6" s="93"/>
      <c r="F6" s="101"/>
      <c r="G6" s="101"/>
      <c r="H6" s="101"/>
      <c r="I6" s="101"/>
      <c r="J6" s="101"/>
      <c r="K6" s="101"/>
      <c r="L6" s="101"/>
      <c r="M6" s="101"/>
      <c r="N6" s="101"/>
      <c r="O6" s="99"/>
      <c r="P6" s="99"/>
    </row>
    <row r="7" spans="1:16" ht="21.95" customHeight="1" thickTop="1" thickBot="1">
      <c r="A7" s="99"/>
      <c r="B7" s="101"/>
      <c r="C7" s="101"/>
      <c r="D7" s="107">
        <v>1</v>
      </c>
      <c r="E7" s="93"/>
      <c r="F7" s="101" t="s">
        <v>33</v>
      </c>
      <c r="G7" s="102"/>
      <c r="H7" s="102"/>
      <c r="I7" s="102"/>
      <c r="J7" s="102"/>
      <c r="K7" s="102"/>
      <c r="L7" s="102"/>
      <c r="M7" s="99"/>
      <c r="N7" s="101"/>
      <c r="O7" s="99"/>
      <c r="P7" s="99"/>
    </row>
    <row r="8" spans="1:16" ht="11.1" hidden="1" customHeight="1" thickTop="1" thickBot="1">
      <c r="A8" s="99"/>
      <c r="B8" s="101"/>
      <c r="C8" s="101"/>
      <c r="D8" s="101"/>
      <c r="E8" s="93"/>
      <c r="F8" s="287">
        <v>1.1000000000000001</v>
      </c>
      <c r="G8" s="103" t="s">
        <v>34</v>
      </c>
      <c r="H8" s="102"/>
      <c r="I8" s="102"/>
      <c r="J8" s="102"/>
      <c r="K8" s="102"/>
      <c r="L8" s="104"/>
      <c r="M8" s="101"/>
      <c r="N8" s="101"/>
      <c r="O8" s="99"/>
      <c r="P8" s="99"/>
    </row>
    <row r="9" spans="1:16" ht="15.95" hidden="1" customHeight="1" thickTop="1" thickBot="1">
      <c r="A9" s="99"/>
      <c r="B9" s="101"/>
      <c r="C9" s="101"/>
      <c r="D9" s="101"/>
      <c r="E9" s="93"/>
      <c r="F9" s="287">
        <v>1.2</v>
      </c>
      <c r="G9" s="103" t="s">
        <v>35</v>
      </c>
      <c r="H9" s="102"/>
      <c r="I9" s="102"/>
      <c r="J9" s="102"/>
      <c r="K9" s="102"/>
      <c r="L9" s="104"/>
      <c r="M9" s="101"/>
      <c r="N9" s="101"/>
      <c r="O9" s="99"/>
      <c r="P9" s="99"/>
    </row>
    <row r="10" spans="1:16" ht="24.95" customHeight="1" thickTop="1" thickBot="1">
      <c r="A10" s="99"/>
      <c r="B10" s="101"/>
      <c r="C10" s="101"/>
      <c r="D10" s="107">
        <v>2</v>
      </c>
      <c r="E10" s="93"/>
      <c r="F10" s="101" t="s">
        <v>36</v>
      </c>
      <c r="G10" s="102"/>
      <c r="H10" s="102"/>
      <c r="I10" s="102"/>
      <c r="J10" s="102"/>
      <c r="K10" s="102"/>
      <c r="L10" s="102"/>
      <c r="M10" s="99"/>
      <c r="N10" s="101"/>
      <c r="O10" s="99"/>
      <c r="P10" s="99"/>
    </row>
    <row r="11" spans="1:16" ht="18" customHeight="1" thickTop="1" thickBot="1">
      <c r="A11" s="99"/>
      <c r="B11" s="101"/>
      <c r="C11" s="101"/>
      <c r="D11" s="101"/>
      <c r="E11" s="93"/>
      <c r="F11" s="108">
        <v>2.1</v>
      </c>
      <c r="G11" s="103" t="s">
        <v>37</v>
      </c>
      <c r="H11" s="102"/>
      <c r="I11" s="102"/>
      <c r="J11" s="102"/>
      <c r="K11" s="104"/>
      <c r="L11" s="102"/>
      <c r="M11" s="99"/>
      <c r="N11" s="101"/>
      <c r="O11" s="99"/>
      <c r="P11" s="99"/>
    </row>
    <row r="12" spans="1:16" ht="18" customHeight="1" thickTop="1" thickBot="1">
      <c r="A12" s="99"/>
      <c r="B12" s="101"/>
      <c r="C12" s="101"/>
      <c r="D12" s="101"/>
      <c r="E12" s="93"/>
      <c r="F12" s="109">
        <v>2.2000000000000002</v>
      </c>
      <c r="G12" s="103" t="s">
        <v>38</v>
      </c>
      <c r="H12" s="105"/>
      <c r="I12" s="105"/>
      <c r="J12" s="105"/>
      <c r="K12" s="105"/>
      <c r="L12" s="105"/>
      <c r="M12" s="101"/>
      <c r="N12" s="101"/>
      <c r="O12" s="99"/>
      <c r="P12" s="99"/>
    </row>
    <row r="13" spans="1:16" ht="18" customHeight="1" thickTop="1" thickBot="1">
      <c r="A13" s="99"/>
      <c r="B13" s="101"/>
      <c r="C13" s="101"/>
      <c r="D13" s="101"/>
      <c r="E13" s="93"/>
      <c r="F13" s="108">
        <v>2.21</v>
      </c>
      <c r="G13" s="103" t="s">
        <v>39</v>
      </c>
      <c r="H13" s="102"/>
      <c r="I13" s="102"/>
      <c r="J13" s="102"/>
      <c r="K13" s="104"/>
      <c r="L13" s="102"/>
      <c r="M13" s="99"/>
      <c r="N13" s="101"/>
      <c r="O13" s="99"/>
      <c r="P13" s="99"/>
    </row>
    <row r="14" spans="1:16" ht="18" customHeight="1" thickTop="1" thickBot="1">
      <c r="A14" s="99"/>
      <c r="B14" s="101"/>
      <c r="C14" s="101"/>
      <c r="D14" s="101"/>
      <c r="E14" s="93"/>
      <c r="F14" s="108">
        <v>2.2200000000000002</v>
      </c>
      <c r="G14" s="103" t="s">
        <v>40</v>
      </c>
      <c r="H14" s="102"/>
      <c r="I14" s="102"/>
      <c r="J14" s="102"/>
      <c r="K14" s="104"/>
      <c r="L14" s="102"/>
      <c r="M14" s="99"/>
      <c r="N14" s="101"/>
      <c r="O14" s="99"/>
      <c r="P14" s="99"/>
    </row>
    <row r="15" spans="1:16" ht="18" customHeight="1" thickTop="1" thickBot="1">
      <c r="A15" s="99"/>
      <c r="B15" s="101"/>
      <c r="C15" s="101"/>
      <c r="D15" s="101"/>
      <c r="E15" s="93"/>
      <c r="F15" s="108">
        <v>2.23</v>
      </c>
      <c r="G15" s="103" t="s">
        <v>41</v>
      </c>
      <c r="H15" s="102"/>
      <c r="I15" s="102"/>
      <c r="J15" s="102"/>
      <c r="K15" s="104"/>
      <c r="L15" s="102"/>
      <c r="M15" s="99"/>
      <c r="N15" s="101"/>
      <c r="O15" s="99"/>
      <c r="P15" s="99"/>
    </row>
    <row r="16" spans="1:16" ht="18" customHeight="1" thickTop="1" thickBot="1">
      <c r="A16" s="99"/>
      <c r="B16" s="101"/>
      <c r="C16" s="101"/>
      <c r="D16" s="101"/>
      <c r="E16" s="93"/>
      <c r="F16" s="108">
        <v>2.2400000000000002</v>
      </c>
      <c r="G16" s="103" t="s">
        <v>42</v>
      </c>
      <c r="H16" s="102"/>
      <c r="I16" s="102"/>
      <c r="J16" s="102"/>
      <c r="K16" s="104"/>
      <c r="L16" s="102"/>
      <c r="M16" s="99"/>
      <c r="N16" s="101"/>
      <c r="O16" s="99"/>
      <c r="P16" s="99"/>
    </row>
    <row r="17" spans="1:16" ht="18.75" thickTop="1" thickBot="1">
      <c r="A17" s="99"/>
      <c r="B17" s="101"/>
      <c r="C17" s="101"/>
      <c r="D17" s="101"/>
      <c r="E17" s="101"/>
      <c r="F17" s="101"/>
      <c r="G17" s="101"/>
      <c r="H17" s="101"/>
      <c r="I17" s="101"/>
      <c r="J17" s="101"/>
      <c r="K17" s="101"/>
      <c r="L17" s="101"/>
      <c r="M17" s="101"/>
      <c r="N17" s="101"/>
      <c r="O17" s="99"/>
      <c r="P17" s="99"/>
    </row>
    <row r="18" spans="1:16" ht="24.95" customHeight="1" thickTop="1" thickBot="1">
      <c r="A18" s="99"/>
      <c r="B18" s="101"/>
      <c r="C18" s="101"/>
      <c r="D18" s="110">
        <v>3</v>
      </c>
      <c r="E18" s="93"/>
      <c r="F18" s="101" t="s">
        <v>43</v>
      </c>
      <c r="G18" s="102"/>
      <c r="H18" s="102"/>
      <c r="I18" s="102"/>
      <c r="J18" s="102"/>
      <c r="K18" s="102"/>
      <c r="L18" s="102"/>
      <c r="M18" s="99"/>
      <c r="N18" s="101"/>
      <c r="O18" s="99"/>
      <c r="P18" s="99"/>
    </row>
    <row r="19" spans="1:16" ht="18" hidden="1" customHeight="1" thickTop="1" thickBot="1">
      <c r="A19" s="99"/>
      <c r="B19" s="101"/>
      <c r="C19" s="101"/>
      <c r="D19" s="101"/>
      <c r="E19" s="93"/>
      <c r="F19" s="111">
        <v>3.1</v>
      </c>
      <c r="G19" s="103" t="s">
        <v>44</v>
      </c>
      <c r="H19" s="102"/>
      <c r="I19" s="102"/>
      <c r="J19" s="102"/>
      <c r="K19" s="102"/>
      <c r="L19" s="104"/>
      <c r="M19" s="101"/>
      <c r="N19" s="101"/>
      <c r="O19" s="99"/>
      <c r="P19" s="99"/>
    </row>
    <row r="20" spans="1:16" ht="18" hidden="1" customHeight="1" thickTop="1" thickBot="1">
      <c r="A20" s="99"/>
      <c r="B20" s="101"/>
      <c r="C20" s="101"/>
      <c r="D20" s="101"/>
      <c r="E20" s="93"/>
      <c r="F20" s="111">
        <v>3.2</v>
      </c>
      <c r="G20" s="103" t="s">
        <v>45</v>
      </c>
      <c r="H20" s="102"/>
      <c r="I20" s="102"/>
      <c r="J20" s="102"/>
      <c r="K20" s="104"/>
      <c r="L20" s="102"/>
      <c r="M20" s="99"/>
      <c r="N20" s="101"/>
      <c r="O20" s="99"/>
      <c r="P20" s="99"/>
    </row>
    <row r="21" spans="1:16" ht="18" customHeight="1" thickTop="1" thickBot="1">
      <c r="A21" s="99"/>
      <c r="B21" s="101"/>
      <c r="C21" s="101"/>
      <c r="D21" s="101"/>
      <c r="E21" s="93"/>
      <c r="F21" s="111">
        <v>3.1</v>
      </c>
      <c r="G21" s="103" t="s">
        <v>46</v>
      </c>
      <c r="H21" s="102"/>
      <c r="I21" s="102"/>
      <c r="J21" s="102"/>
      <c r="K21" s="104"/>
      <c r="L21" s="102"/>
      <c r="M21" s="99"/>
      <c r="N21" s="101"/>
      <c r="O21" s="99"/>
      <c r="P21" s="99"/>
    </row>
    <row r="22" spans="1:16" ht="24.95" customHeight="1" thickTop="1" thickBot="1">
      <c r="A22" s="99"/>
      <c r="B22" s="101"/>
      <c r="C22" s="101"/>
      <c r="D22" s="107">
        <v>4</v>
      </c>
      <c r="E22" s="93"/>
      <c r="F22" s="101" t="s">
        <v>47</v>
      </c>
      <c r="G22" s="102"/>
      <c r="H22" s="102"/>
      <c r="I22" s="102"/>
      <c r="J22" s="102"/>
      <c r="K22" s="102"/>
      <c r="L22" s="102"/>
      <c r="M22" s="99"/>
      <c r="N22" s="101"/>
      <c r="O22" s="99"/>
      <c r="P22" s="99"/>
    </row>
    <row r="23" spans="1:16" ht="18" customHeight="1" thickTop="1" thickBot="1">
      <c r="A23" s="99"/>
      <c r="B23" s="101"/>
      <c r="C23" s="101"/>
      <c r="D23" s="101"/>
      <c r="E23" s="93"/>
      <c r="F23" s="108">
        <v>4.0999999999999996</v>
      </c>
      <c r="G23" s="103" t="s">
        <v>48</v>
      </c>
      <c r="H23" s="102"/>
      <c r="I23" s="102"/>
      <c r="J23" s="102"/>
      <c r="K23" s="102"/>
      <c r="L23" s="104"/>
      <c r="M23" s="101"/>
      <c r="N23" s="101"/>
      <c r="O23" s="99"/>
      <c r="P23" s="99"/>
    </row>
    <row r="24" spans="1:16" ht="18" customHeight="1" thickTop="1" thickBot="1">
      <c r="A24" s="99"/>
      <c r="B24" s="101"/>
      <c r="C24" s="101"/>
      <c r="D24" s="101"/>
      <c r="E24" s="93"/>
      <c r="F24" s="108">
        <v>4.2</v>
      </c>
      <c r="G24" s="103" t="s">
        <v>49</v>
      </c>
      <c r="H24" s="102"/>
      <c r="I24" s="102"/>
      <c r="J24" s="102"/>
      <c r="K24" s="104"/>
      <c r="L24" s="102"/>
      <c r="M24" s="99"/>
      <c r="N24" s="101"/>
      <c r="O24" s="99"/>
      <c r="P24" s="99"/>
    </row>
    <row r="25" spans="1:16" ht="18" customHeight="1" thickTop="1" thickBot="1">
      <c r="A25" s="99"/>
      <c r="B25" s="101"/>
      <c r="C25" s="101"/>
      <c r="D25" s="101"/>
      <c r="E25" s="93"/>
      <c r="F25" s="108">
        <v>4.3</v>
      </c>
      <c r="G25" s="103" t="s">
        <v>50</v>
      </c>
      <c r="H25" s="102"/>
      <c r="I25" s="102"/>
      <c r="J25" s="102"/>
      <c r="K25" s="104"/>
      <c r="L25" s="102"/>
      <c r="M25" s="99"/>
      <c r="N25" s="101"/>
      <c r="O25" s="99"/>
      <c r="P25" s="99"/>
    </row>
    <row r="26" spans="1:16" ht="18" customHeight="1" thickTop="1" thickBot="1">
      <c r="A26" s="99"/>
      <c r="B26" s="101"/>
      <c r="C26" s="101"/>
      <c r="D26" s="101"/>
      <c r="E26" s="93"/>
      <c r="F26" s="109">
        <v>4.4000000000000004</v>
      </c>
      <c r="G26" s="103" t="s">
        <v>51</v>
      </c>
      <c r="H26" s="105"/>
      <c r="I26" s="105"/>
      <c r="J26" s="105"/>
      <c r="K26" s="105"/>
      <c r="L26" s="105"/>
      <c r="M26" s="101"/>
      <c r="N26" s="101"/>
      <c r="O26" s="99"/>
      <c r="P26" s="99"/>
    </row>
    <row r="27" spans="1:16" ht="18" customHeight="1" thickTop="1" thickBot="1">
      <c r="A27" s="99"/>
      <c r="B27" s="101"/>
      <c r="C27" s="101"/>
      <c r="D27" s="101"/>
      <c r="E27" s="93"/>
      <c r="F27" s="109">
        <v>4.5</v>
      </c>
      <c r="G27" s="103" t="s">
        <v>52</v>
      </c>
      <c r="H27" s="105"/>
      <c r="I27" s="105"/>
      <c r="J27" s="105"/>
      <c r="K27" s="105"/>
      <c r="L27" s="105"/>
      <c r="M27" s="101"/>
      <c r="N27" s="101"/>
      <c r="O27" s="99"/>
      <c r="P27" s="99"/>
    </row>
    <row r="28" spans="1:16" ht="18" customHeight="1" thickTop="1" thickBot="1">
      <c r="A28" s="99"/>
      <c r="B28" s="101"/>
      <c r="C28" s="101"/>
      <c r="D28" s="101"/>
      <c r="E28" s="93"/>
      <c r="F28" s="109">
        <v>4.5999999999999996</v>
      </c>
      <c r="G28" s="103" t="s">
        <v>53</v>
      </c>
      <c r="H28" s="105"/>
      <c r="I28" s="105"/>
      <c r="J28" s="105"/>
      <c r="K28" s="105"/>
      <c r="L28" s="105"/>
      <c r="M28" s="101"/>
      <c r="N28" s="101"/>
      <c r="O28" s="99"/>
      <c r="P28" s="99"/>
    </row>
    <row r="29" spans="1:16" ht="18" customHeight="1" thickTop="1" thickBot="1">
      <c r="A29" s="99"/>
      <c r="B29" s="101"/>
      <c r="C29" s="101"/>
      <c r="D29" s="101"/>
      <c r="E29" s="93"/>
      <c r="F29" s="109">
        <v>4.7</v>
      </c>
      <c r="G29" s="103" t="s">
        <v>54</v>
      </c>
      <c r="H29" s="105"/>
      <c r="I29" s="105"/>
      <c r="J29" s="105"/>
      <c r="K29" s="105"/>
      <c r="L29" s="105"/>
      <c r="M29" s="101"/>
      <c r="N29" s="101"/>
      <c r="O29" s="99"/>
      <c r="P29" s="99"/>
    </row>
    <row r="30" spans="1:16" ht="18" customHeight="1" thickTop="1" thickBot="1">
      <c r="A30" s="99"/>
      <c r="B30" s="101"/>
      <c r="C30" s="101"/>
      <c r="D30" s="101"/>
      <c r="E30" s="93"/>
      <c r="F30" s="109">
        <v>4.8</v>
      </c>
      <c r="G30" s="103" t="s">
        <v>55</v>
      </c>
      <c r="H30" s="105"/>
      <c r="I30" s="105"/>
      <c r="J30" s="105"/>
      <c r="K30" s="105"/>
      <c r="L30" s="105"/>
      <c r="M30" s="101"/>
      <c r="N30" s="101"/>
      <c r="O30" s="99"/>
      <c r="P30" s="99"/>
    </row>
    <row r="31" spans="1:16" ht="24.95" customHeight="1" thickTop="1" thickBot="1">
      <c r="A31" s="99"/>
      <c r="B31" s="101"/>
      <c r="C31" s="101"/>
      <c r="D31" s="107">
        <v>5</v>
      </c>
      <c r="E31" s="93"/>
      <c r="F31" s="101" t="s">
        <v>56</v>
      </c>
      <c r="G31" s="102"/>
      <c r="H31" s="102"/>
      <c r="I31" s="102"/>
      <c r="J31" s="102"/>
      <c r="K31" s="102"/>
      <c r="L31" s="102"/>
      <c r="M31" s="99"/>
      <c r="N31" s="101"/>
      <c r="O31" s="99"/>
      <c r="P31" s="99"/>
    </row>
    <row r="32" spans="1:16" ht="18" customHeight="1" thickTop="1" thickBot="1">
      <c r="A32" s="99"/>
      <c r="B32" s="101"/>
      <c r="C32" s="101"/>
      <c r="D32" s="101"/>
      <c r="E32" s="93"/>
      <c r="F32" s="108">
        <v>5.0999999999999996</v>
      </c>
      <c r="G32" s="103" t="s">
        <v>48</v>
      </c>
      <c r="H32" s="102"/>
      <c r="I32" s="102"/>
      <c r="J32" s="102"/>
      <c r="K32" s="102"/>
      <c r="L32" s="104"/>
      <c r="M32" s="101"/>
      <c r="N32" s="101"/>
      <c r="O32" s="99"/>
      <c r="P32" s="99"/>
    </row>
    <row r="33" spans="1:16" ht="18" customHeight="1" thickTop="1" thickBot="1">
      <c r="A33" s="99"/>
      <c r="B33" s="101"/>
      <c r="C33" s="101"/>
      <c r="D33" s="101"/>
      <c r="E33" s="93"/>
      <c r="F33" s="109">
        <v>5.2</v>
      </c>
      <c r="G33" s="103" t="s">
        <v>49</v>
      </c>
      <c r="H33" s="105"/>
      <c r="I33" s="105"/>
      <c r="J33" s="105"/>
      <c r="K33" s="105"/>
      <c r="L33" s="105"/>
      <c r="M33" s="101"/>
      <c r="N33" s="101"/>
      <c r="O33" s="99"/>
      <c r="P33" s="99"/>
    </row>
    <row r="34" spans="1:16" ht="18" customHeight="1" thickTop="1" thickBot="1">
      <c r="A34" s="99"/>
      <c r="B34" s="101"/>
      <c r="C34" s="101"/>
      <c r="D34" s="101"/>
      <c r="E34" s="93"/>
      <c r="F34" s="108">
        <v>5.3</v>
      </c>
      <c r="G34" s="103" t="s">
        <v>50</v>
      </c>
      <c r="H34" s="102"/>
      <c r="I34" s="102"/>
      <c r="J34" s="102"/>
      <c r="K34" s="104"/>
      <c r="L34" s="102"/>
      <c r="M34" s="99"/>
      <c r="N34" s="101"/>
      <c r="O34" s="99"/>
      <c r="P34" s="99"/>
    </row>
    <row r="35" spans="1:16" ht="18" customHeight="1" thickTop="1" thickBot="1">
      <c r="A35" s="99"/>
      <c r="B35" s="101"/>
      <c r="C35" s="101"/>
      <c r="D35" s="101"/>
      <c r="E35" s="93"/>
      <c r="F35" s="109">
        <v>5.4</v>
      </c>
      <c r="G35" s="103" t="s">
        <v>51</v>
      </c>
      <c r="H35" s="105"/>
      <c r="I35" s="105"/>
      <c r="J35" s="105"/>
      <c r="K35" s="105"/>
      <c r="L35" s="105"/>
      <c r="M35" s="101"/>
      <c r="N35" s="101"/>
      <c r="O35" s="99"/>
      <c r="P35" s="99"/>
    </row>
    <row r="36" spans="1:16" ht="18" customHeight="1" thickTop="1" thickBot="1">
      <c r="A36" s="99"/>
      <c r="B36" s="101"/>
      <c r="C36" s="101"/>
      <c r="D36" s="101"/>
      <c r="E36" s="93"/>
      <c r="F36" s="109">
        <v>5.5</v>
      </c>
      <c r="G36" s="103" t="s">
        <v>46</v>
      </c>
      <c r="H36" s="105"/>
      <c r="I36" s="105"/>
      <c r="J36" s="105"/>
      <c r="K36" s="105"/>
      <c r="L36" s="105"/>
      <c r="M36" s="101"/>
      <c r="N36" s="101"/>
      <c r="O36" s="99"/>
      <c r="P36" s="99"/>
    </row>
    <row r="37" spans="1:16" ht="18" customHeight="1" thickTop="1" thickBot="1">
      <c r="A37" s="99"/>
      <c r="B37" s="101"/>
      <c r="C37" s="101"/>
      <c r="D37" s="101"/>
      <c r="E37" s="93"/>
      <c r="F37" s="109">
        <v>5.6</v>
      </c>
      <c r="G37" s="103" t="s">
        <v>57</v>
      </c>
      <c r="H37" s="105"/>
      <c r="I37" s="105"/>
      <c r="J37" s="105"/>
      <c r="K37" s="105"/>
      <c r="L37" s="105"/>
      <c r="M37" s="101"/>
      <c r="N37" s="101"/>
      <c r="O37" s="99"/>
      <c r="P37" s="99"/>
    </row>
    <row r="38" spans="1:16" ht="18" customHeight="1" thickTop="1" thickBot="1">
      <c r="A38" s="99"/>
      <c r="B38" s="101"/>
      <c r="C38" s="101"/>
      <c r="D38" s="101"/>
      <c r="E38" s="93"/>
      <c r="F38" s="109">
        <v>5.7</v>
      </c>
      <c r="G38" s="103" t="s">
        <v>58</v>
      </c>
      <c r="H38" s="105"/>
      <c r="I38" s="105"/>
      <c r="J38" s="105"/>
      <c r="K38" s="105"/>
      <c r="L38" s="105"/>
      <c r="M38" s="101"/>
      <c r="N38" s="101"/>
      <c r="O38" s="99"/>
      <c r="P38" s="99"/>
    </row>
    <row r="39" spans="1:16" ht="18" customHeight="1" thickTop="1" thickBot="1">
      <c r="A39" s="99"/>
      <c r="B39" s="101"/>
      <c r="C39" s="101"/>
      <c r="D39" s="101"/>
      <c r="E39" s="93"/>
      <c r="F39" s="109">
        <v>5.8</v>
      </c>
      <c r="G39" s="103" t="s">
        <v>59</v>
      </c>
      <c r="H39" s="105"/>
      <c r="I39" s="105"/>
      <c r="J39" s="105"/>
      <c r="K39" s="105"/>
      <c r="L39" s="105"/>
      <c r="M39" s="101"/>
      <c r="N39" s="101"/>
      <c r="O39" s="99"/>
      <c r="P39" s="99"/>
    </row>
    <row r="40" spans="1:16" ht="24.95" customHeight="1" thickTop="1" thickBot="1">
      <c r="A40" s="99"/>
      <c r="B40" s="101"/>
      <c r="C40" s="101"/>
      <c r="D40" s="107">
        <v>6</v>
      </c>
      <c r="E40" s="93"/>
      <c r="F40" s="101" t="s">
        <v>60</v>
      </c>
      <c r="G40" s="102"/>
      <c r="H40" s="102"/>
      <c r="I40" s="102"/>
      <c r="J40" s="102"/>
      <c r="K40" s="102"/>
      <c r="L40" s="102"/>
      <c r="M40" s="99"/>
      <c r="N40" s="101"/>
      <c r="O40" s="99"/>
      <c r="P40" s="99"/>
    </row>
    <row r="41" spans="1:16" ht="18" customHeight="1" thickTop="1" thickBot="1">
      <c r="A41" s="99"/>
      <c r="B41" s="101"/>
      <c r="C41" s="101"/>
      <c r="D41" s="101"/>
      <c r="E41" s="93"/>
      <c r="F41" s="108">
        <v>6.1</v>
      </c>
      <c r="G41" s="103" t="s">
        <v>61</v>
      </c>
      <c r="H41" s="102"/>
      <c r="I41" s="102"/>
      <c r="J41" s="102"/>
      <c r="K41" s="102"/>
      <c r="L41" s="104"/>
      <c r="M41" s="101"/>
      <c r="N41" s="101"/>
      <c r="O41" s="99"/>
      <c r="P41" s="99"/>
    </row>
    <row r="42" spans="1:16" ht="18" customHeight="1" thickTop="1" thickBot="1">
      <c r="A42" s="99"/>
      <c r="B42" s="101"/>
      <c r="C42" s="101"/>
      <c r="D42" s="101"/>
      <c r="E42" s="93"/>
      <c r="F42" s="109">
        <v>6.2</v>
      </c>
      <c r="G42" s="103" t="s">
        <v>62</v>
      </c>
      <c r="H42" s="102"/>
      <c r="I42" s="102"/>
      <c r="J42" s="102"/>
      <c r="K42" s="102"/>
      <c r="L42" s="104"/>
      <c r="M42" s="101"/>
      <c r="N42" s="101"/>
      <c r="O42" s="99"/>
      <c r="P42" s="99"/>
    </row>
    <row r="43" spans="1:16" ht="18" customHeight="1" thickTop="1" thickBot="1">
      <c r="A43" s="99"/>
      <c r="B43" s="101"/>
      <c r="C43" s="101"/>
      <c r="D43" s="101"/>
      <c r="E43" s="93"/>
      <c r="F43" s="108">
        <v>6.3</v>
      </c>
      <c r="G43" s="103" t="s">
        <v>63</v>
      </c>
      <c r="H43" s="105"/>
      <c r="I43" s="105"/>
      <c r="J43" s="105"/>
      <c r="K43" s="105"/>
      <c r="L43" s="105"/>
      <c r="M43" s="101"/>
      <c r="N43" s="101"/>
      <c r="O43" s="99"/>
      <c r="P43" s="99"/>
    </row>
    <row r="44" spans="1:16" ht="18" customHeight="1" thickTop="1" thickBot="1">
      <c r="A44" s="99"/>
      <c r="B44" s="101"/>
      <c r="C44" s="101"/>
      <c r="D44" s="101"/>
      <c r="E44" s="93"/>
      <c r="F44" s="109">
        <v>6.4</v>
      </c>
      <c r="G44" s="103" t="s">
        <v>64</v>
      </c>
      <c r="H44" s="102"/>
      <c r="I44" s="102"/>
      <c r="J44" s="102"/>
      <c r="K44" s="104"/>
      <c r="L44" s="102"/>
      <c r="M44" s="99"/>
      <c r="N44" s="101"/>
      <c r="O44" s="99"/>
      <c r="P44" s="99"/>
    </row>
    <row r="45" spans="1:16" ht="18" customHeight="1" thickTop="1" thickBot="1">
      <c r="A45" s="99"/>
      <c r="B45" s="101"/>
      <c r="C45" s="101"/>
      <c r="D45" s="101"/>
      <c r="E45" s="93"/>
      <c r="F45" s="108">
        <v>6.5</v>
      </c>
      <c r="G45" s="103" t="s">
        <v>65</v>
      </c>
      <c r="H45" s="102"/>
      <c r="I45" s="102"/>
      <c r="J45" s="102"/>
      <c r="K45" s="104"/>
      <c r="L45" s="102"/>
      <c r="M45" s="99"/>
      <c r="N45" s="101"/>
      <c r="O45" s="99"/>
      <c r="P45" s="99"/>
    </row>
    <row r="46" spans="1:16" ht="18" customHeight="1" thickTop="1" thickBot="1">
      <c r="A46" s="99"/>
      <c r="B46" s="101"/>
      <c r="C46" s="101"/>
      <c r="D46" s="101"/>
      <c r="E46" s="93"/>
      <c r="F46" s="109">
        <v>6.6</v>
      </c>
      <c r="G46" s="103" t="s">
        <v>66</v>
      </c>
      <c r="H46" s="102"/>
      <c r="I46" s="102"/>
      <c r="J46" s="102"/>
      <c r="K46" s="102"/>
      <c r="L46" s="104"/>
      <c r="M46" s="101"/>
      <c r="N46" s="101"/>
      <c r="O46" s="99"/>
      <c r="P46" s="99"/>
    </row>
    <row r="47" spans="1:16" ht="18" customHeight="1" thickTop="1" thickBot="1">
      <c r="A47" s="99"/>
      <c r="B47" s="101"/>
      <c r="C47" s="101"/>
      <c r="D47" s="101"/>
      <c r="E47" s="93"/>
      <c r="F47" s="108">
        <v>6.7</v>
      </c>
      <c r="G47" s="103" t="s">
        <v>67</v>
      </c>
      <c r="H47" s="102"/>
      <c r="I47" s="102"/>
      <c r="J47" s="102"/>
      <c r="K47" s="102"/>
      <c r="L47" s="104"/>
      <c r="M47" s="101"/>
      <c r="N47" s="101"/>
      <c r="O47" s="99"/>
      <c r="P47" s="99"/>
    </row>
    <row r="48" spans="1:16" ht="18" customHeight="1" thickTop="1" thickBot="1">
      <c r="A48" s="99"/>
      <c r="B48" s="101"/>
      <c r="C48" s="101"/>
      <c r="D48" s="101"/>
      <c r="E48" s="93"/>
      <c r="F48" s="109">
        <v>6.8</v>
      </c>
      <c r="G48" s="103" t="s">
        <v>68</v>
      </c>
      <c r="H48" s="105"/>
      <c r="I48" s="105"/>
      <c r="J48" s="105"/>
      <c r="K48" s="105"/>
      <c r="L48" s="105"/>
      <c r="M48" s="101"/>
      <c r="N48" s="101"/>
      <c r="O48" s="99"/>
      <c r="P48" s="99"/>
    </row>
    <row r="49" spans="1:16" ht="18" customHeight="1" thickTop="1" thickBot="1">
      <c r="A49" s="99"/>
      <c r="B49" s="101"/>
      <c r="C49" s="101"/>
      <c r="D49" s="101"/>
      <c r="E49" s="93"/>
      <c r="F49" s="108">
        <v>6.9</v>
      </c>
      <c r="G49" s="103" t="s">
        <v>69</v>
      </c>
      <c r="H49" s="102"/>
      <c r="I49" s="102"/>
      <c r="J49" s="102"/>
      <c r="K49" s="104"/>
      <c r="L49" s="102"/>
      <c r="M49" s="99"/>
      <c r="N49" s="101"/>
      <c r="O49" s="99"/>
      <c r="P49" s="99"/>
    </row>
    <row r="50" spans="1:16" ht="18" customHeight="1" thickTop="1" thickBot="1">
      <c r="A50" s="99"/>
      <c r="B50" s="101"/>
      <c r="C50" s="101"/>
      <c r="D50" s="101"/>
      <c r="E50" s="93"/>
      <c r="F50" s="112">
        <v>6.1</v>
      </c>
      <c r="G50" s="103" t="s">
        <v>70</v>
      </c>
      <c r="H50" s="102"/>
      <c r="I50" s="102"/>
      <c r="J50" s="102"/>
      <c r="K50" s="104"/>
      <c r="L50" s="102"/>
      <c r="M50" s="99"/>
      <c r="N50" s="101"/>
      <c r="O50" s="99"/>
      <c r="P50" s="99"/>
    </row>
    <row r="51" spans="1:16" ht="17.25" thickTop="1">
      <c r="A51" s="106"/>
      <c r="B51" s="106"/>
      <c r="C51" s="106"/>
      <c r="D51" s="106"/>
      <c r="E51" s="106"/>
      <c r="F51" s="106"/>
      <c r="G51" s="106"/>
      <c r="H51" s="106"/>
      <c r="I51" s="106"/>
      <c r="J51" s="106"/>
      <c r="K51" s="106"/>
      <c r="L51" s="106"/>
      <c r="M51" s="106"/>
      <c r="N51" s="106"/>
      <c r="O51" s="99"/>
      <c r="P51" s="106"/>
    </row>
    <row r="52" spans="1:16">
      <c r="A52" s="106"/>
      <c r="B52" s="106"/>
      <c r="C52" s="106"/>
      <c r="D52" s="106"/>
      <c r="E52" s="106"/>
      <c r="F52" s="106"/>
      <c r="G52" s="106"/>
      <c r="H52" s="106"/>
      <c r="I52" s="106"/>
      <c r="J52" s="106"/>
      <c r="K52" s="106"/>
      <c r="L52" s="106"/>
      <c r="M52" s="106"/>
      <c r="N52" s="106"/>
      <c r="O52" s="99"/>
      <c r="P52" s="106"/>
    </row>
    <row r="53" spans="1:16">
      <c r="A53" s="106"/>
      <c r="B53" s="106"/>
      <c r="C53" s="106"/>
      <c r="D53" s="106"/>
      <c r="E53" s="106"/>
      <c r="F53" s="106"/>
      <c r="G53" s="106"/>
      <c r="H53" s="106"/>
      <c r="I53" s="106"/>
      <c r="J53" s="106"/>
      <c r="K53" s="106"/>
      <c r="L53" s="106"/>
      <c r="M53" s="106"/>
      <c r="N53" s="106"/>
      <c r="O53" s="99"/>
      <c r="P53" s="106"/>
    </row>
  </sheetData>
  <pageMargins left="0.7" right="0.7" top="0.75" bottom="0.75" header="0.3" footer="0.3"/>
  <pageSetup paperSize="9" scale="53" orientation="portrait" r:id="rId1"/>
  <headerFooter>
    <oddHeader>&amp;C&amp;"Calibri"&amp;10&amp;K000000 IN CONFIDENCE&amp;1#_x000D_</oddHeader>
    <oddFooter>&amp;C_x000D_&amp;1#&amp;"Calibri"&amp;10&amp;K000000 IN CONFIDENCE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CB1B"/>
    <pageSetUpPr fitToPage="1"/>
  </sheetPr>
  <dimension ref="A1:AC206"/>
  <sheetViews>
    <sheetView view="pageBreakPreview" zoomScale="80" zoomScaleNormal="85" zoomScaleSheetLayoutView="80" workbookViewId="0"/>
  </sheetViews>
  <sheetFormatPr defaultColWidth="9.125" defaultRowHeight="18"/>
  <cols>
    <col min="1" max="1" width="5.625" style="185" customWidth="1"/>
    <col min="2" max="2" width="5.875" style="14" customWidth="1"/>
    <col min="3" max="3" width="14.875" style="28" customWidth="1"/>
    <col min="4" max="4" width="10.125" style="28" customWidth="1"/>
    <col min="5" max="5" width="11.375" style="28" customWidth="1"/>
    <col min="6" max="6" width="4.5" style="28" customWidth="1"/>
    <col min="7" max="7" width="18.375" style="28" customWidth="1"/>
    <col min="8" max="9" width="18.375" style="15" customWidth="1"/>
    <col min="10" max="11" width="15.625" style="15" customWidth="1"/>
    <col min="12" max="12" width="14.625" style="30" customWidth="1"/>
    <col min="13" max="17" width="15.625" style="30" customWidth="1"/>
    <col min="18" max="18" width="15.625" style="168" customWidth="1"/>
    <col min="19" max="19" width="5.625" style="28" customWidth="1"/>
    <col min="20" max="16384" width="9.125" style="28"/>
  </cols>
  <sheetData>
    <row r="1" spans="1:29" ht="15" customHeight="1">
      <c r="A1" s="179"/>
      <c r="B1" s="113"/>
      <c r="C1" s="113"/>
      <c r="D1" s="113"/>
      <c r="E1" s="113"/>
      <c r="F1" s="113"/>
      <c r="G1" s="113"/>
      <c r="H1" s="113"/>
      <c r="I1" s="113"/>
      <c r="J1" s="113"/>
      <c r="K1" s="113"/>
      <c r="L1" s="113"/>
      <c r="M1" s="113"/>
      <c r="N1" s="113"/>
      <c r="O1" s="113"/>
      <c r="P1" s="113"/>
      <c r="Q1" s="113"/>
      <c r="R1" s="162"/>
      <c r="S1" s="113"/>
    </row>
    <row r="2" spans="1:29" ht="37.5" customHeight="1">
      <c r="A2" s="179"/>
      <c r="B2" s="333" t="s">
        <v>71</v>
      </c>
      <c r="C2" s="333"/>
      <c r="D2" s="333"/>
      <c r="E2" s="333"/>
      <c r="F2" s="333"/>
      <c r="G2" s="333"/>
      <c r="H2" s="333"/>
      <c r="I2" s="333"/>
      <c r="J2" s="333"/>
      <c r="K2" s="333"/>
      <c r="L2" s="333"/>
      <c r="M2" s="333"/>
      <c r="N2" s="333"/>
      <c r="O2" s="333"/>
      <c r="P2" s="115"/>
      <c r="Q2" s="115"/>
      <c r="R2" s="162"/>
      <c r="S2" s="113"/>
    </row>
    <row r="3" spans="1:29" ht="15" customHeight="1">
      <c r="A3" s="179"/>
      <c r="B3" s="333"/>
      <c r="C3" s="333"/>
      <c r="D3" s="333"/>
      <c r="E3" s="333"/>
      <c r="F3" s="333"/>
      <c r="G3" s="333"/>
      <c r="H3" s="333"/>
      <c r="I3" s="333"/>
      <c r="J3" s="333"/>
      <c r="K3" s="333"/>
      <c r="L3" s="333"/>
      <c r="M3" s="333"/>
      <c r="N3" s="333"/>
      <c r="O3" s="333"/>
      <c r="P3" s="115"/>
      <c r="Q3" s="115"/>
      <c r="R3" s="162"/>
      <c r="S3" s="113"/>
    </row>
    <row r="4" spans="1:29" ht="50.1" customHeight="1">
      <c r="A4" s="179"/>
      <c r="B4" s="116"/>
      <c r="C4" s="116"/>
      <c r="D4" s="116"/>
      <c r="E4" s="116"/>
      <c r="F4" s="116"/>
      <c r="G4" s="116"/>
      <c r="H4" s="116"/>
      <c r="I4" s="116"/>
      <c r="J4" s="116"/>
      <c r="K4" s="116"/>
      <c r="L4" s="116"/>
      <c r="M4" s="116"/>
      <c r="N4" s="116"/>
      <c r="O4" s="116"/>
      <c r="P4" s="116"/>
      <c r="Q4" s="116"/>
      <c r="R4" s="162"/>
      <c r="S4" s="113"/>
    </row>
    <row r="5" spans="1:29" ht="50.1" customHeight="1">
      <c r="A5" s="179"/>
      <c r="B5" s="336" t="s">
        <v>72</v>
      </c>
      <c r="C5" s="337"/>
      <c r="D5" s="337"/>
      <c r="E5" s="337"/>
      <c r="F5" s="337"/>
      <c r="G5" s="337"/>
      <c r="H5" s="337"/>
      <c r="I5" s="337"/>
      <c r="J5" s="337"/>
      <c r="K5" s="337"/>
      <c r="L5" s="337"/>
      <c r="M5" s="337"/>
      <c r="N5" s="337"/>
      <c r="O5" s="337"/>
      <c r="P5" s="337"/>
      <c r="Q5" s="337"/>
      <c r="R5" s="162"/>
      <c r="S5" s="113"/>
    </row>
    <row r="6" spans="1:29" ht="11.25" hidden="1" customHeight="1">
      <c r="A6" s="179"/>
      <c r="B6" s="117"/>
      <c r="C6" s="117"/>
      <c r="D6" s="117"/>
      <c r="E6" s="117"/>
      <c r="F6" s="117"/>
      <c r="G6" s="117"/>
      <c r="H6" s="336"/>
      <c r="I6" s="337"/>
      <c r="J6" s="337"/>
      <c r="K6" s="337"/>
      <c r="L6" s="337"/>
      <c r="M6" s="337"/>
      <c r="N6" s="337"/>
      <c r="O6" s="337"/>
      <c r="P6" s="337"/>
      <c r="Q6" s="337"/>
      <c r="R6" s="162"/>
      <c r="S6" s="113"/>
    </row>
    <row r="7" spans="1:29" ht="20.25" customHeight="1">
      <c r="A7" s="179"/>
      <c r="B7" s="118" t="s">
        <v>0</v>
      </c>
      <c r="C7" s="119"/>
      <c r="D7" s="119"/>
      <c r="E7" s="119"/>
      <c r="F7" s="119"/>
      <c r="G7" s="171" t="str">
        <f>IF(Contacts!$E$5=0,"",Contacts!$E$5)</f>
        <v>Select from list</v>
      </c>
      <c r="H7" s="336"/>
      <c r="I7" s="337"/>
      <c r="J7" s="337"/>
      <c r="K7" s="337"/>
      <c r="L7" s="337"/>
      <c r="M7" s="337"/>
      <c r="N7" s="337"/>
      <c r="O7" s="337"/>
      <c r="P7" s="337"/>
      <c r="Q7" s="337"/>
      <c r="R7" s="162"/>
      <c r="S7" s="113"/>
    </row>
    <row r="8" spans="1:29" ht="20.25">
      <c r="A8" s="179"/>
      <c r="B8" s="120"/>
      <c r="C8" s="121"/>
      <c r="D8" s="122"/>
      <c r="E8" s="123"/>
      <c r="F8" s="121"/>
      <c r="G8" s="122"/>
      <c r="H8" s="124"/>
      <c r="I8" s="124"/>
      <c r="J8" s="124"/>
      <c r="K8" s="124"/>
      <c r="L8" s="125"/>
      <c r="M8" s="125"/>
      <c r="N8" s="125"/>
      <c r="O8" s="125"/>
      <c r="P8" s="125"/>
      <c r="Q8" s="125"/>
      <c r="R8" s="162"/>
      <c r="S8" s="113"/>
    </row>
    <row r="9" spans="1:29" ht="16.5" customHeight="1">
      <c r="A9" s="179"/>
      <c r="B9" s="126"/>
      <c r="C9" s="127"/>
      <c r="D9" s="128"/>
      <c r="E9" s="129"/>
      <c r="F9" s="127"/>
      <c r="G9" s="128"/>
      <c r="H9" s="130"/>
      <c r="I9" s="130"/>
      <c r="J9" s="130"/>
      <c r="K9" s="130"/>
      <c r="L9" s="131"/>
      <c r="M9" s="131"/>
      <c r="N9" s="131"/>
      <c r="O9" s="131"/>
      <c r="P9" s="131"/>
      <c r="Q9" s="131"/>
      <c r="R9" s="163"/>
      <c r="S9" s="113"/>
    </row>
    <row r="10" spans="1:29" ht="17.100000000000001" customHeight="1">
      <c r="A10" s="179"/>
      <c r="B10" s="335" t="str">
        <f>IF(SUM(R16:R61)=0,"","PLEASE CHECK validation errors, there are "&amp;SUM(R16:R61)&amp;" validation errors to correct or please provide comments")</f>
        <v/>
      </c>
      <c r="C10" s="335"/>
      <c r="D10" s="335"/>
      <c r="E10" s="335"/>
      <c r="F10" s="335"/>
      <c r="G10" s="335"/>
      <c r="H10" s="335"/>
      <c r="I10" s="335"/>
      <c r="J10" s="335"/>
      <c r="K10" s="335"/>
      <c r="L10" s="335"/>
      <c r="M10" s="335"/>
      <c r="N10" s="335"/>
      <c r="O10" s="335"/>
      <c r="P10" s="335"/>
      <c r="Q10" s="335"/>
      <c r="R10" s="335"/>
      <c r="S10" s="113"/>
    </row>
    <row r="11" spans="1:29" ht="0.95" hidden="1" customHeight="1">
      <c r="A11" s="179"/>
      <c r="B11" s="335"/>
      <c r="C11" s="335"/>
      <c r="D11" s="335"/>
      <c r="E11" s="335"/>
      <c r="F11" s="335"/>
      <c r="G11" s="335"/>
      <c r="H11" s="335"/>
      <c r="I11" s="335"/>
      <c r="J11" s="335"/>
      <c r="K11" s="335"/>
      <c r="L11" s="335"/>
      <c r="M11" s="335"/>
      <c r="N11" s="335"/>
      <c r="O11" s="335"/>
      <c r="P11" s="335"/>
      <c r="Q11" s="335"/>
      <c r="R11" s="335"/>
      <c r="S11" s="113"/>
    </row>
    <row r="12" spans="1:29" ht="15" hidden="1" customHeight="1">
      <c r="A12" s="180"/>
      <c r="B12" s="335"/>
      <c r="C12" s="335"/>
      <c r="D12" s="335"/>
      <c r="E12" s="335"/>
      <c r="F12" s="335"/>
      <c r="G12" s="335"/>
      <c r="H12" s="335"/>
      <c r="I12" s="335"/>
      <c r="J12" s="335"/>
      <c r="K12" s="335"/>
      <c r="L12" s="335"/>
      <c r="M12" s="335"/>
      <c r="N12" s="335"/>
      <c r="O12" s="335"/>
      <c r="P12" s="335"/>
      <c r="Q12" s="335"/>
      <c r="R12" s="335"/>
      <c r="S12" s="113"/>
    </row>
    <row r="13" spans="1:29" ht="21.6" customHeight="1">
      <c r="A13" s="180">
        <v>1.1000000000000001</v>
      </c>
      <c r="B13" s="174" t="s">
        <v>73</v>
      </c>
      <c r="C13" s="175"/>
      <c r="D13" s="176"/>
      <c r="E13" s="176"/>
      <c r="F13" s="176"/>
      <c r="G13" s="176"/>
      <c r="H13" s="176"/>
      <c r="I13" s="176"/>
      <c r="J13" s="176"/>
      <c r="K13" s="172"/>
      <c r="L13" s="194"/>
      <c r="M13" s="113"/>
      <c r="N13" s="113"/>
      <c r="O13" s="113"/>
      <c r="P13" s="136"/>
      <c r="Q13" s="136"/>
      <c r="R13" s="162"/>
      <c r="S13" s="113"/>
      <c r="X13" s="27"/>
      <c r="Y13" s="6"/>
      <c r="Z13" s="25"/>
      <c r="AA13" s="7"/>
      <c r="AB13" s="7"/>
      <c r="AC13" s="7"/>
    </row>
    <row r="14" spans="1:29" ht="17.100000000000001" customHeight="1">
      <c r="A14" s="180"/>
      <c r="B14" s="133"/>
      <c r="C14" s="134"/>
      <c r="D14" s="135"/>
      <c r="E14" s="135"/>
      <c r="F14" s="135"/>
      <c r="G14" s="135"/>
      <c r="H14" s="135"/>
      <c r="I14" s="135"/>
      <c r="J14" s="135"/>
      <c r="K14" s="135"/>
      <c r="L14" s="113"/>
      <c r="M14" s="113"/>
      <c r="N14" s="113"/>
      <c r="O14" s="113"/>
      <c r="P14" s="136"/>
      <c r="Q14" s="136"/>
      <c r="R14" s="162"/>
      <c r="S14" s="113"/>
      <c r="X14" s="27"/>
      <c r="Y14" s="6"/>
      <c r="Z14" s="25"/>
      <c r="AA14" s="7"/>
      <c r="AB14" s="7"/>
      <c r="AC14" s="7"/>
    </row>
    <row r="15" spans="1:29" ht="69.95" customHeight="1">
      <c r="A15" s="180"/>
      <c r="B15" s="133"/>
      <c r="C15" s="134"/>
      <c r="D15" s="135"/>
      <c r="E15" s="135"/>
      <c r="F15" s="135"/>
      <c r="G15" s="186" t="s">
        <v>74</v>
      </c>
      <c r="H15" s="186" t="s">
        <v>75</v>
      </c>
      <c r="I15" s="186" t="s">
        <v>76</v>
      </c>
      <c r="J15" s="137" t="s">
        <v>77</v>
      </c>
      <c r="K15" s="113"/>
      <c r="L15" s="138"/>
      <c r="M15" s="113"/>
      <c r="N15" s="113"/>
      <c r="O15" s="113"/>
      <c r="P15" s="136"/>
      <c r="Q15" s="136"/>
      <c r="R15" s="162"/>
      <c r="S15" s="113"/>
    </row>
    <row r="16" spans="1:29" ht="17.100000000000001" customHeight="1">
      <c r="A16" s="181"/>
      <c r="B16" s="139" t="s">
        <v>78</v>
      </c>
      <c r="C16" s="140" t="s">
        <v>79</v>
      </c>
      <c r="D16" s="135"/>
      <c r="E16" s="135"/>
      <c r="F16" s="135"/>
      <c r="G16" s="195">
        <f>'2 - TDTI totals'!G219+'2 - TDTI totals'!G221+'2 - TDTI totals'!G223+'2 - TDTI totals'!G225</f>
        <v>0</v>
      </c>
      <c r="H16" s="195">
        <f>HLOOKUP(C16,'4 - by BGI'!$89:$101,13,FALSE)</f>
        <v>0</v>
      </c>
      <c r="I16" s="195">
        <f>HLOOKUP(C16,'5 - by LVR'!$89:$101,13,FALSE)</f>
        <v>0</v>
      </c>
      <c r="J16" s="141" t="str">
        <f t="shared" ref="J16:J26" si="0">IF(ABS(2*ROUND(G16,6)-ROUND(H16,6)-ROUND(I16,6))&gt;0.005,"new commitments from Part 2.3, 4.5 &amp; 5.5  should match","")</f>
        <v/>
      </c>
      <c r="K16" s="135"/>
      <c r="L16" s="142"/>
      <c r="M16" s="143"/>
      <c r="N16" s="135"/>
      <c r="O16" s="135"/>
      <c r="P16" s="144"/>
      <c r="Q16" s="145" t="str">
        <f t="shared" ref="Q16:Q53" si="1">J16</f>
        <v/>
      </c>
      <c r="R16" s="164">
        <f>IF(Q16="",0,1)</f>
        <v>0</v>
      </c>
      <c r="S16" s="113"/>
      <c r="X16" s="1"/>
      <c r="Y16" s="2"/>
      <c r="Z16" s="297"/>
      <c r="AA16" s="298"/>
      <c r="AB16" s="2"/>
      <c r="AC16" s="7"/>
    </row>
    <row r="17" spans="1:29" ht="20.25">
      <c r="A17" s="181"/>
      <c r="B17" s="139" t="s">
        <v>80</v>
      </c>
      <c r="C17" s="140" t="s">
        <v>81</v>
      </c>
      <c r="D17" s="135"/>
      <c r="E17" s="135"/>
      <c r="F17" s="135"/>
      <c r="G17" s="195">
        <f>'2 - TDTI totals'!H219+'2 - TDTI totals'!H221+'2 - TDTI totals'!H223+'2 - TDTI totals'!H225</f>
        <v>0</v>
      </c>
      <c r="H17" s="195">
        <f>HLOOKUP(C17,'4 - by BGI'!$89:$101,13,FALSE)</f>
        <v>0</v>
      </c>
      <c r="I17" s="195">
        <f>HLOOKUP(C17,'5 - by LVR'!$89:$101,13,FALSE)</f>
        <v>0</v>
      </c>
      <c r="J17" s="141" t="str">
        <f t="shared" si="0"/>
        <v/>
      </c>
      <c r="K17" s="135"/>
      <c r="L17" s="142"/>
      <c r="M17" s="143"/>
      <c r="N17" s="135"/>
      <c r="O17" s="135"/>
      <c r="P17" s="144"/>
      <c r="Q17" s="145" t="str">
        <f t="shared" si="1"/>
        <v/>
      </c>
      <c r="R17" s="164">
        <f t="shared" ref="R17:R59" si="2">IF(Q17="",0,1)</f>
        <v>0</v>
      </c>
      <c r="S17" s="113"/>
      <c r="X17" s="1"/>
      <c r="Y17" s="2"/>
      <c r="Z17" s="297"/>
      <c r="AA17" s="298"/>
      <c r="AB17" s="2"/>
      <c r="AC17" s="7"/>
    </row>
    <row r="18" spans="1:29" ht="17.100000000000001" customHeight="1">
      <c r="A18" s="181"/>
      <c r="B18" s="139" t="s">
        <v>82</v>
      </c>
      <c r="C18" s="140" t="s">
        <v>83</v>
      </c>
      <c r="D18" s="135"/>
      <c r="E18" s="135"/>
      <c r="F18" s="135"/>
      <c r="G18" s="195">
        <f>'2 - TDTI totals'!I219+'2 - TDTI totals'!I221+'2 - TDTI totals'!I223+'2 - TDTI totals'!I225</f>
        <v>0</v>
      </c>
      <c r="H18" s="195">
        <f>HLOOKUP(C18,'4 - by BGI'!$89:$101,13,FALSE)</f>
        <v>0</v>
      </c>
      <c r="I18" s="195">
        <f>HLOOKUP(C18,'5 - by LVR'!$89:$101,13,FALSE)</f>
        <v>0</v>
      </c>
      <c r="J18" s="141" t="str">
        <f t="shared" si="0"/>
        <v/>
      </c>
      <c r="K18" s="146"/>
      <c r="L18" s="147"/>
      <c r="M18" s="143"/>
      <c r="N18" s="146"/>
      <c r="O18" s="146"/>
      <c r="P18" s="148"/>
      <c r="Q18" s="145" t="str">
        <f t="shared" si="1"/>
        <v/>
      </c>
      <c r="R18" s="164">
        <f t="shared" si="2"/>
        <v>0</v>
      </c>
      <c r="S18" s="113"/>
      <c r="X18" s="1"/>
      <c r="Y18" s="2"/>
      <c r="Z18" s="297"/>
      <c r="AA18" s="298"/>
      <c r="AB18" s="2"/>
      <c r="AC18" s="7"/>
    </row>
    <row r="19" spans="1:29" ht="20.25">
      <c r="A19" s="181"/>
      <c r="B19" s="139" t="s">
        <v>84</v>
      </c>
      <c r="C19" s="140" t="s">
        <v>85</v>
      </c>
      <c r="D19" s="135"/>
      <c r="E19" s="135"/>
      <c r="F19" s="135"/>
      <c r="G19" s="195">
        <f>'2 - TDTI totals'!J219+'2 - TDTI totals'!J221+'2 - TDTI totals'!J223+'2 - TDTI totals'!J225</f>
        <v>0</v>
      </c>
      <c r="H19" s="195">
        <f>HLOOKUP(C19,'4 - by BGI'!$89:$101,13,FALSE)</f>
        <v>0</v>
      </c>
      <c r="I19" s="195">
        <f>HLOOKUP(C19,'5 - by LVR'!$89:$101,13,FALSE)</f>
        <v>0</v>
      </c>
      <c r="J19" s="141" t="str">
        <f t="shared" si="0"/>
        <v/>
      </c>
      <c r="K19" s="146"/>
      <c r="L19" s="147"/>
      <c r="M19" s="143"/>
      <c r="N19" s="146"/>
      <c r="O19" s="146"/>
      <c r="P19" s="148"/>
      <c r="Q19" s="145" t="str">
        <f t="shared" si="1"/>
        <v/>
      </c>
      <c r="R19" s="164">
        <f t="shared" si="2"/>
        <v>0</v>
      </c>
      <c r="S19" s="113"/>
      <c r="X19" s="1"/>
      <c r="Y19" s="2"/>
      <c r="Z19" s="297"/>
      <c r="AA19" s="298"/>
      <c r="AB19" s="2"/>
      <c r="AC19" s="7"/>
    </row>
    <row r="20" spans="1:29" ht="20.25">
      <c r="A20" s="181"/>
      <c r="B20" s="139" t="s">
        <v>86</v>
      </c>
      <c r="C20" s="140" t="s">
        <v>87</v>
      </c>
      <c r="D20" s="135"/>
      <c r="E20" s="135"/>
      <c r="F20" s="135"/>
      <c r="G20" s="195">
        <f>'2 - TDTI totals'!K219+'2 - TDTI totals'!K221+'2 - TDTI totals'!K223+'2 - TDTI totals'!K225</f>
        <v>0</v>
      </c>
      <c r="H20" s="195">
        <f>HLOOKUP(C20,'4 - by BGI'!$89:$101,13,FALSE)</f>
        <v>0</v>
      </c>
      <c r="I20" s="195">
        <f>HLOOKUP(C20,'5 - by LVR'!$89:$101,13,FALSE)</f>
        <v>0</v>
      </c>
      <c r="J20" s="141" t="str">
        <f t="shared" si="0"/>
        <v/>
      </c>
      <c r="K20" s="149"/>
      <c r="L20" s="150"/>
      <c r="M20" s="143"/>
      <c r="N20" s="149"/>
      <c r="O20" s="149"/>
      <c r="P20" s="151"/>
      <c r="Q20" s="145" t="str">
        <f t="shared" si="1"/>
        <v/>
      </c>
      <c r="R20" s="164">
        <f t="shared" si="2"/>
        <v>0</v>
      </c>
      <c r="S20" s="113"/>
      <c r="X20" s="1"/>
      <c r="Y20" s="2"/>
      <c r="Z20" s="297"/>
      <c r="AA20" s="298"/>
      <c r="AB20" s="2"/>
      <c r="AC20" s="7"/>
    </row>
    <row r="21" spans="1:29" ht="20.25">
      <c r="A21" s="181"/>
      <c r="B21" s="139" t="s">
        <v>88</v>
      </c>
      <c r="C21" s="140" t="s">
        <v>89</v>
      </c>
      <c r="D21" s="135"/>
      <c r="E21" s="135"/>
      <c r="F21" s="135"/>
      <c r="G21" s="195">
        <f>'2 - TDTI totals'!L219+'2 - TDTI totals'!L221+'2 - TDTI totals'!L223+'2 - TDTI totals'!L225</f>
        <v>0</v>
      </c>
      <c r="H21" s="195">
        <f>HLOOKUP(C21,'4 - by BGI'!$89:$101,13,FALSE)</f>
        <v>0</v>
      </c>
      <c r="I21" s="195">
        <f>HLOOKUP(C21,'5 - by LVR'!$89:$101,13,FALSE)</f>
        <v>0</v>
      </c>
      <c r="J21" s="141" t="str">
        <f t="shared" si="0"/>
        <v/>
      </c>
      <c r="K21" s="149"/>
      <c r="L21" s="150"/>
      <c r="M21" s="143"/>
      <c r="N21" s="149"/>
      <c r="O21" s="113"/>
      <c r="P21" s="136"/>
      <c r="Q21" s="145" t="str">
        <f t="shared" si="1"/>
        <v/>
      </c>
      <c r="R21" s="164">
        <f t="shared" si="2"/>
        <v>0</v>
      </c>
      <c r="S21" s="113"/>
      <c r="X21" s="1"/>
      <c r="Y21" s="2"/>
      <c r="Z21" s="297"/>
      <c r="AA21" s="298"/>
      <c r="AB21" s="2"/>
      <c r="AC21" s="7"/>
    </row>
    <row r="22" spans="1:29" ht="20.25">
      <c r="A22" s="181"/>
      <c r="B22" s="139" t="s">
        <v>90</v>
      </c>
      <c r="C22" s="140" t="s">
        <v>91</v>
      </c>
      <c r="D22" s="135"/>
      <c r="E22" s="135"/>
      <c r="F22" s="135"/>
      <c r="G22" s="195">
        <f>'2 - TDTI totals'!M219+'2 - TDTI totals'!M221+'2 - TDTI totals'!M223+'2 - TDTI totals'!M225</f>
        <v>0</v>
      </c>
      <c r="H22" s="195">
        <f>HLOOKUP(C22,'4 - by BGI'!$89:$101,13,FALSE)</f>
        <v>0</v>
      </c>
      <c r="I22" s="195">
        <f>HLOOKUP(C22,'5 - by LVR'!$89:$101,13,FALSE)</f>
        <v>0</v>
      </c>
      <c r="J22" s="141" t="str">
        <f t="shared" si="0"/>
        <v/>
      </c>
      <c r="K22" s="149"/>
      <c r="L22" s="150"/>
      <c r="M22" s="143"/>
      <c r="N22" s="149"/>
      <c r="O22" s="113"/>
      <c r="P22" s="136"/>
      <c r="Q22" s="145" t="str">
        <f t="shared" si="1"/>
        <v/>
      </c>
      <c r="R22" s="164">
        <f t="shared" si="2"/>
        <v>0</v>
      </c>
      <c r="S22" s="113"/>
      <c r="X22" s="1"/>
      <c r="Y22" s="2"/>
      <c r="Z22" s="297"/>
      <c r="AA22" s="298"/>
      <c r="AB22" s="2"/>
      <c r="AC22" s="7"/>
    </row>
    <row r="23" spans="1:29" ht="17.100000000000001" customHeight="1">
      <c r="A23" s="181"/>
      <c r="B23" s="139" t="s">
        <v>92</v>
      </c>
      <c r="C23" s="140" t="s">
        <v>93</v>
      </c>
      <c r="D23" s="135"/>
      <c r="E23" s="135"/>
      <c r="F23" s="135"/>
      <c r="G23" s="195">
        <f>'2 - TDTI totals'!N219+'2 - TDTI totals'!N221+'2 - TDTI totals'!N223+'2 - TDTI totals'!N225</f>
        <v>0</v>
      </c>
      <c r="H23" s="195">
        <f>HLOOKUP(C23,'4 - by BGI'!$89:$101,13,FALSE)</f>
        <v>0</v>
      </c>
      <c r="I23" s="195">
        <f>HLOOKUP(C23,'5 - by LVR'!$89:$101,13,FALSE)</f>
        <v>0</v>
      </c>
      <c r="J23" s="141" t="str">
        <f t="shared" si="0"/>
        <v/>
      </c>
      <c r="K23" s="135"/>
      <c r="L23" s="152"/>
      <c r="M23" s="143"/>
      <c r="N23" s="113"/>
      <c r="O23" s="113"/>
      <c r="P23" s="136"/>
      <c r="Q23" s="145" t="str">
        <f t="shared" si="1"/>
        <v/>
      </c>
      <c r="R23" s="164">
        <f t="shared" si="2"/>
        <v>0</v>
      </c>
      <c r="S23" s="113"/>
      <c r="X23" s="1"/>
      <c r="Y23" s="2"/>
      <c r="Z23" s="297"/>
      <c r="AA23" s="298"/>
      <c r="AB23" s="2"/>
      <c r="AC23" s="7"/>
    </row>
    <row r="24" spans="1:29" ht="17.100000000000001" customHeight="1">
      <c r="A24" s="181"/>
      <c r="B24" s="139" t="s">
        <v>94</v>
      </c>
      <c r="C24" s="140" t="s">
        <v>95</v>
      </c>
      <c r="D24" s="135"/>
      <c r="E24" s="135"/>
      <c r="F24" s="135"/>
      <c r="G24" s="195">
        <f>'2 - TDTI totals'!O219+'2 - TDTI totals'!O221+'2 - TDTI totals'!O223+'2 - TDTI totals'!O225</f>
        <v>0</v>
      </c>
      <c r="H24" s="195">
        <f>HLOOKUP(C24,'4 - by BGI'!$89:$101,13,FALSE)</f>
        <v>0</v>
      </c>
      <c r="I24" s="195">
        <f>HLOOKUP(C24,'5 - by LVR'!$89:$101,13,FALSE)</f>
        <v>0</v>
      </c>
      <c r="J24" s="141" t="str">
        <f t="shared" si="0"/>
        <v/>
      </c>
      <c r="K24" s="153"/>
      <c r="L24" s="152"/>
      <c r="M24" s="143"/>
      <c r="N24" s="113"/>
      <c r="O24" s="113"/>
      <c r="P24" s="136"/>
      <c r="Q24" s="145" t="str">
        <f t="shared" si="1"/>
        <v/>
      </c>
      <c r="R24" s="164">
        <f t="shared" si="2"/>
        <v>0</v>
      </c>
      <c r="S24" s="113"/>
      <c r="X24" s="1"/>
      <c r="Y24" s="2"/>
      <c r="Z24" s="297"/>
      <c r="AA24" s="298"/>
      <c r="AB24" s="2"/>
      <c r="AC24" s="7"/>
    </row>
    <row r="25" spans="1:29" ht="17.100000000000001" customHeight="1">
      <c r="A25" s="181"/>
      <c r="B25" s="139" t="s">
        <v>96</v>
      </c>
      <c r="C25" s="140" t="s">
        <v>97</v>
      </c>
      <c r="D25" s="135"/>
      <c r="E25" s="135"/>
      <c r="F25" s="135"/>
      <c r="G25" s="195">
        <f>'2 - TDTI totals'!P219+'2 - TDTI totals'!P221+'2 - TDTI totals'!P223+'2 - TDTI totals'!P225</f>
        <v>0</v>
      </c>
      <c r="H25" s="195">
        <f>HLOOKUP(C25,'4 - by BGI'!$89:$101,13,FALSE)</f>
        <v>0</v>
      </c>
      <c r="I25" s="195">
        <f>HLOOKUP(C25,'5 - by LVR'!$89:$101,13,FALSE)</f>
        <v>0</v>
      </c>
      <c r="J25" s="141" t="str">
        <f t="shared" si="0"/>
        <v/>
      </c>
      <c r="K25" s="153"/>
      <c r="L25" s="152"/>
      <c r="M25" s="143"/>
      <c r="N25" s="113"/>
      <c r="O25" s="113"/>
      <c r="P25" s="136"/>
      <c r="Q25" s="145" t="str">
        <f t="shared" si="1"/>
        <v/>
      </c>
      <c r="R25" s="164">
        <f t="shared" si="2"/>
        <v>0</v>
      </c>
      <c r="S25" s="113"/>
      <c r="X25" s="1"/>
      <c r="Y25" s="2"/>
      <c r="Z25" s="297"/>
      <c r="AA25" s="298"/>
      <c r="AB25" s="2"/>
      <c r="AC25" s="7"/>
    </row>
    <row r="26" spans="1:29" ht="17.100000000000001" customHeight="1">
      <c r="A26" s="181"/>
      <c r="B26" s="139"/>
      <c r="C26" s="200" t="s">
        <v>98</v>
      </c>
      <c r="D26" s="135"/>
      <c r="E26" s="135"/>
      <c r="F26" s="135"/>
      <c r="G26" s="196">
        <f>SUM(G16:G25)</f>
        <v>0</v>
      </c>
      <c r="H26" s="196">
        <f>SUM(H16:H25)</f>
        <v>0</v>
      </c>
      <c r="I26" s="196">
        <f>SUM(I16:I25)</f>
        <v>0</v>
      </c>
      <c r="J26" s="141" t="str">
        <f t="shared" si="0"/>
        <v/>
      </c>
      <c r="K26" s="154"/>
      <c r="L26" s="150"/>
      <c r="M26" s="143"/>
      <c r="N26" s="154"/>
      <c r="O26" s="154"/>
      <c r="P26" s="151"/>
      <c r="Q26" s="145" t="str">
        <f t="shared" si="1"/>
        <v/>
      </c>
      <c r="R26" s="164">
        <f t="shared" si="2"/>
        <v>0</v>
      </c>
      <c r="S26" s="113"/>
      <c r="X26" s="1"/>
      <c r="Y26" s="2"/>
      <c r="Z26" s="297"/>
      <c r="AA26" s="298"/>
      <c r="AB26" s="2"/>
      <c r="AC26" s="7"/>
    </row>
    <row r="27" spans="1:29" ht="25.5">
      <c r="A27" s="179"/>
      <c r="B27" s="155"/>
      <c r="C27" s="135"/>
      <c r="D27" s="135"/>
      <c r="E27" s="135"/>
      <c r="F27" s="135"/>
      <c r="G27" s="125"/>
      <c r="H27" s="125"/>
      <c r="I27" s="125"/>
      <c r="J27" s="125"/>
      <c r="K27" s="125"/>
      <c r="L27" s="150"/>
      <c r="M27" s="143"/>
      <c r="N27" s="125"/>
      <c r="O27" s="125"/>
      <c r="P27" s="156"/>
      <c r="Q27" s="145"/>
      <c r="R27" s="164">
        <f t="shared" si="2"/>
        <v>0</v>
      </c>
      <c r="S27" s="113"/>
      <c r="X27" s="1"/>
      <c r="Y27" s="11"/>
      <c r="Z27" s="6"/>
      <c r="AA27" s="7"/>
      <c r="AB27" s="7"/>
      <c r="AC27" s="7"/>
    </row>
    <row r="28" spans="1:29" ht="17.100000000000001" customHeight="1">
      <c r="A28" s="179"/>
      <c r="B28" s="157"/>
      <c r="C28" s="139"/>
      <c r="D28" s="135"/>
      <c r="E28" s="135"/>
      <c r="F28" s="135"/>
      <c r="G28" s="146"/>
      <c r="H28" s="146"/>
      <c r="I28" s="146"/>
      <c r="J28" s="146"/>
      <c r="K28" s="146"/>
      <c r="L28" s="147"/>
      <c r="M28" s="143"/>
      <c r="N28" s="146"/>
      <c r="O28" s="146"/>
      <c r="P28" s="148"/>
      <c r="Q28" s="145"/>
      <c r="R28" s="164">
        <f t="shared" si="2"/>
        <v>0</v>
      </c>
      <c r="S28" s="113"/>
    </row>
    <row r="29" spans="1:29" ht="20.25">
      <c r="A29" s="180">
        <v>1.2</v>
      </c>
      <c r="B29" s="174" t="s">
        <v>99</v>
      </c>
      <c r="C29" s="175"/>
      <c r="D29" s="176"/>
      <c r="E29" s="176"/>
      <c r="F29" s="176"/>
      <c r="G29" s="176"/>
      <c r="H29" s="176"/>
      <c r="I29" s="176"/>
      <c r="J29" s="176"/>
      <c r="K29" s="192"/>
      <c r="L29" s="193"/>
      <c r="M29" s="143"/>
      <c r="N29" s="149"/>
      <c r="O29" s="149"/>
      <c r="P29" s="151"/>
      <c r="Q29" s="145"/>
      <c r="R29" s="164">
        <f t="shared" si="2"/>
        <v>0</v>
      </c>
      <c r="S29" s="113"/>
    </row>
    <row r="30" spans="1:29" ht="17.100000000000001" customHeight="1">
      <c r="A30" s="180"/>
      <c r="B30" s="133"/>
      <c r="C30" s="134"/>
      <c r="D30" s="135"/>
      <c r="E30" s="135"/>
      <c r="F30" s="135"/>
      <c r="G30" s="135"/>
      <c r="H30" s="135"/>
      <c r="I30" s="135"/>
      <c r="J30" s="135"/>
      <c r="K30" s="153"/>
      <c r="L30" s="152"/>
      <c r="M30" s="143"/>
      <c r="N30" s="113"/>
      <c r="O30" s="113"/>
      <c r="P30" s="136"/>
      <c r="Q30" s="145"/>
      <c r="R30" s="164">
        <f t="shared" si="2"/>
        <v>0</v>
      </c>
      <c r="S30" s="113"/>
      <c r="X30" s="33"/>
    </row>
    <row r="31" spans="1:29" ht="69.95" customHeight="1">
      <c r="A31" s="180"/>
      <c r="B31" s="133"/>
      <c r="C31" s="134"/>
      <c r="D31" s="135"/>
      <c r="E31" s="135"/>
      <c r="F31" s="135"/>
      <c r="G31" s="186" t="s">
        <v>100</v>
      </c>
      <c r="H31" s="186" t="s">
        <v>101</v>
      </c>
      <c r="I31" s="186" t="s">
        <v>102</v>
      </c>
      <c r="J31" s="137" t="s">
        <v>77</v>
      </c>
      <c r="K31" s="113"/>
      <c r="L31" s="152"/>
      <c r="M31" s="143"/>
      <c r="N31" s="113"/>
      <c r="O31" s="113"/>
      <c r="P31" s="136"/>
      <c r="Q31" s="145"/>
      <c r="R31" s="164">
        <f t="shared" si="2"/>
        <v>0</v>
      </c>
      <c r="S31" s="113"/>
    </row>
    <row r="32" spans="1:29" ht="15" customHeight="1">
      <c r="A32" s="180"/>
      <c r="B32" s="139" t="s">
        <v>78</v>
      </c>
      <c r="C32" s="140" t="s">
        <v>103</v>
      </c>
      <c r="D32" s="135"/>
      <c r="E32" s="135"/>
      <c r="F32" s="135"/>
      <c r="G32" s="195">
        <f>HLOOKUP(C32,'3 - LTI totals'!$40:$45,6,FALSE)</f>
        <v>0</v>
      </c>
      <c r="H32" s="195">
        <f>HLOOKUP(C32,'4 - by BGI'!$125:$137,13,FALSE)</f>
        <v>0</v>
      </c>
      <c r="I32" s="195">
        <f>HLOOKUP(C32,'5 - by LVR'!$125:$137,13,FALSE)</f>
        <v>0</v>
      </c>
      <c r="J32" s="141" t="str">
        <f t="shared" ref="J32:J42" si="3">IF(ABS(2*ROUND(G32,6)-ROUND(H32,6)-ROUND(I32,6))&gt;0.005,"new commitments from Part 3.3, 4.8 &amp; 5.8  should match","")</f>
        <v/>
      </c>
      <c r="K32" s="113"/>
      <c r="L32" s="152"/>
      <c r="M32" s="143"/>
      <c r="N32" s="113"/>
      <c r="O32" s="113"/>
      <c r="P32" s="136"/>
      <c r="Q32" s="145" t="str">
        <f t="shared" si="1"/>
        <v/>
      </c>
      <c r="R32" s="164">
        <f t="shared" si="2"/>
        <v>0</v>
      </c>
      <c r="S32" s="113"/>
      <c r="X32" s="33"/>
    </row>
    <row r="33" spans="1:24" ht="20.25">
      <c r="A33" s="179"/>
      <c r="B33" s="139" t="s">
        <v>80</v>
      </c>
      <c r="C33" s="140" t="s">
        <v>104</v>
      </c>
      <c r="D33" s="135"/>
      <c r="E33" s="135"/>
      <c r="F33" s="135"/>
      <c r="G33" s="195">
        <f>HLOOKUP(C33,'3 - LTI totals'!$40:$45,6,FALSE)</f>
        <v>0</v>
      </c>
      <c r="H33" s="195">
        <f>HLOOKUP(C33,'4 - by BGI'!$125:$137,13,FALSE)</f>
        <v>0</v>
      </c>
      <c r="I33" s="195">
        <f>HLOOKUP(C33,'5 - by LVR'!$125:$137,13,FALSE)</f>
        <v>0</v>
      </c>
      <c r="J33" s="141" t="str">
        <f t="shared" si="3"/>
        <v/>
      </c>
      <c r="K33" s="135"/>
      <c r="L33" s="142"/>
      <c r="M33" s="143"/>
      <c r="N33" s="135"/>
      <c r="O33" s="135"/>
      <c r="P33" s="144"/>
      <c r="Q33" s="145" t="str">
        <f t="shared" si="1"/>
        <v/>
      </c>
      <c r="R33" s="164">
        <f t="shared" si="2"/>
        <v>0</v>
      </c>
      <c r="S33" s="135"/>
    </row>
    <row r="34" spans="1:24" ht="20.25">
      <c r="A34" s="179"/>
      <c r="B34" s="139" t="s">
        <v>82</v>
      </c>
      <c r="C34" s="140" t="s">
        <v>105</v>
      </c>
      <c r="D34" s="135"/>
      <c r="E34" s="135"/>
      <c r="F34" s="135"/>
      <c r="G34" s="195">
        <f>HLOOKUP(C34,'3 - LTI totals'!$40:$45,6,FALSE)</f>
        <v>0</v>
      </c>
      <c r="H34" s="195">
        <f>HLOOKUP(C34,'4 - by BGI'!$125:$137,13,FALSE)</f>
        <v>0</v>
      </c>
      <c r="I34" s="195">
        <f>HLOOKUP(C34,'5 - by LVR'!$125:$137,13,FALSE)</f>
        <v>0</v>
      </c>
      <c r="J34" s="141" t="str">
        <f t="shared" si="3"/>
        <v/>
      </c>
      <c r="K34" s="135"/>
      <c r="L34" s="142"/>
      <c r="M34" s="143"/>
      <c r="N34" s="135"/>
      <c r="O34" s="135"/>
      <c r="P34" s="144"/>
      <c r="Q34" s="145" t="str">
        <f t="shared" si="1"/>
        <v/>
      </c>
      <c r="R34" s="164">
        <f t="shared" si="2"/>
        <v>0</v>
      </c>
      <c r="S34" s="135"/>
      <c r="X34" s="33"/>
    </row>
    <row r="35" spans="1:24" ht="20.25">
      <c r="A35" s="179"/>
      <c r="B35" s="139" t="s">
        <v>84</v>
      </c>
      <c r="C35" s="140" t="s">
        <v>106</v>
      </c>
      <c r="D35" s="135"/>
      <c r="E35" s="135"/>
      <c r="F35" s="135"/>
      <c r="G35" s="195">
        <f>HLOOKUP(C35,'3 - LTI totals'!$40:$45,6,FALSE)</f>
        <v>0</v>
      </c>
      <c r="H35" s="195">
        <f>HLOOKUP(C35,'4 - by BGI'!$125:$137,13,FALSE)</f>
        <v>0</v>
      </c>
      <c r="I35" s="195">
        <f>HLOOKUP(C35,'5 - by LVR'!$125:$137,13,FALSE)</f>
        <v>0</v>
      </c>
      <c r="J35" s="141" t="str">
        <f t="shared" si="3"/>
        <v/>
      </c>
      <c r="K35" s="135"/>
      <c r="L35" s="142"/>
      <c r="M35" s="143"/>
      <c r="N35" s="135"/>
      <c r="O35" s="135"/>
      <c r="P35" s="144"/>
      <c r="Q35" s="145" t="str">
        <f t="shared" si="1"/>
        <v/>
      </c>
      <c r="R35" s="164">
        <f t="shared" si="2"/>
        <v>0</v>
      </c>
      <c r="S35" s="135"/>
    </row>
    <row r="36" spans="1:24" ht="20.25">
      <c r="A36" s="179"/>
      <c r="B36" s="139" t="s">
        <v>86</v>
      </c>
      <c r="C36" s="140" t="s">
        <v>107</v>
      </c>
      <c r="D36" s="135"/>
      <c r="E36" s="135"/>
      <c r="F36" s="135"/>
      <c r="G36" s="195">
        <f>HLOOKUP(C36,'3 - LTI totals'!$40:$45,6,FALSE)</f>
        <v>0</v>
      </c>
      <c r="H36" s="195">
        <f>HLOOKUP(C36,'4 - by BGI'!$125:$137,13,FALSE)</f>
        <v>0</v>
      </c>
      <c r="I36" s="195">
        <f>HLOOKUP(C36,'5 - by LVR'!$125:$137,13,FALSE)</f>
        <v>0</v>
      </c>
      <c r="J36" s="141" t="str">
        <f t="shared" si="3"/>
        <v/>
      </c>
      <c r="K36" s="135"/>
      <c r="L36" s="142"/>
      <c r="M36" s="143"/>
      <c r="N36" s="135"/>
      <c r="O36" s="135"/>
      <c r="P36" s="144"/>
      <c r="Q36" s="145" t="str">
        <f t="shared" si="1"/>
        <v/>
      </c>
      <c r="R36" s="164">
        <f t="shared" si="2"/>
        <v>0</v>
      </c>
      <c r="S36" s="135"/>
    </row>
    <row r="37" spans="1:24" ht="20.25">
      <c r="A37" s="179"/>
      <c r="B37" s="139" t="s">
        <v>88</v>
      </c>
      <c r="C37" s="140" t="s">
        <v>108</v>
      </c>
      <c r="D37" s="135"/>
      <c r="E37" s="135"/>
      <c r="F37" s="135"/>
      <c r="G37" s="195">
        <f>HLOOKUP(C37,'3 - LTI totals'!$40:$45,6,FALSE)</f>
        <v>0</v>
      </c>
      <c r="H37" s="195">
        <f>HLOOKUP(C37,'4 - by BGI'!$125:$137,13,FALSE)</f>
        <v>0</v>
      </c>
      <c r="I37" s="195">
        <f>HLOOKUP(C37,'5 - by LVR'!$125:$137,13,FALSE)</f>
        <v>0</v>
      </c>
      <c r="J37" s="141" t="str">
        <f t="shared" si="3"/>
        <v/>
      </c>
      <c r="K37" s="135"/>
      <c r="L37" s="142"/>
      <c r="M37" s="143"/>
      <c r="N37" s="135"/>
      <c r="O37" s="135"/>
      <c r="P37" s="144"/>
      <c r="Q37" s="145" t="str">
        <f t="shared" si="1"/>
        <v/>
      </c>
      <c r="R37" s="164">
        <f t="shared" si="2"/>
        <v>0</v>
      </c>
      <c r="S37" s="135"/>
    </row>
    <row r="38" spans="1:24" ht="20.25">
      <c r="A38" s="179"/>
      <c r="B38" s="139" t="s">
        <v>90</v>
      </c>
      <c r="C38" s="140" t="s">
        <v>109</v>
      </c>
      <c r="D38" s="135"/>
      <c r="E38" s="135"/>
      <c r="F38" s="135"/>
      <c r="G38" s="195">
        <f>HLOOKUP(C38,'3 - LTI totals'!$40:$45,6,FALSE)</f>
        <v>0</v>
      </c>
      <c r="H38" s="195">
        <f>HLOOKUP(C38,'4 - by BGI'!$125:$137,13,FALSE)</f>
        <v>0</v>
      </c>
      <c r="I38" s="195">
        <f>HLOOKUP(C38,'5 - by LVR'!$125:$137,13,FALSE)</f>
        <v>0</v>
      </c>
      <c r="J38" s="141" t="str">
        <f t="shared" si="3"/>
        <v/>
      </c>
      <c r="K38" s="135"/>
      <c r="L38" s="142"/>
      <c r="M38" s="143"/>
      <c r="N38" s="135"/>
      <c r="O38" s="135"/>
      <c r="P38" s="144"/>
      <c r="Q38" s="145" t="str">
        <f t="shared" si="1"/>
        <v/>
      </c>
      <c r="R38" s="164">
        <f t="shared" si="2"/>
        <v>0</v>
      </c>
      <c r="S38" s="135"/>
    </row>
    <row r="39" spans="1:24" ht="20.25">
      <c r="A39" s="180"/>
      <c r="B39" s="139" t="s">
        <v>92</v>
      </c>
      <c r="C39" s="140" t="s">
        <v>110</v>
      </c>
      <c r="D39" s="135"/>
      <c r="E39" s="135"/>
      <c r="F39" s="135"/>
      <c r="G39" s="195">
        <f>HLOOKUP(C39,'3 - LTI totals'!$40:$45,6,FALSE)</f>
        <v>0</v>
      </c>
      <c r="H39" s="195">
        <f>HLOOKUP(C39,'4 - by BGI'!$125:$137,13,FALSE)</f>
        <v>0</v>
      </c>
      <c r="I39" s="195">
        <f>HLOOKUP(C39,'5 - by LVR'!$125:$137,13,FALSE)</f>
        <v>0</v>
      </c>
      <c r="J39" s="141" t="str">
        <f t="shared" si="3"/>
        <v/>
      </c>
      <c r="K39" s="135"/>
      <c r="L39" s="142"/>
      <c r="M39" s="143"/>
      <c r="N39" s="135"/>
      <c r="O39" s="135"/>
      <c r="P39" s="144"/>
      <c r="Q39" s="145" t="str">
        <f t="shared" si="1"/>
        <v/>
      </c>
      <c r="R39" s="164">
        <f t="shared" si="2"/>
        <v>0</v>
      </c>
      <c r="S39" s="135"/>
    </row>
    <row r="40" spans="1:24" ht="20.25">
      <c r="A40" s="179"/>
      <c r="B40" s="139" t="s">
        <v>94</v>
      </c>
      <c r="C40" s="140" t="s">
        <v>111</v>
      </c>
      <c r="D40" s="135"/>
      <c r="E40" s="135"/>
      <c r="F40" s="135"/>
      <c r="G40" s="195">
        <f>HLOOKUP(C40,'3 - LTI totals'!$40:$45,6,FALSE)</f>
        <v>0</v>
      </c>
      <c r="H40" s="195">
        <f>HLOOKUP(C40,'4 - by BGI'!$125:$137,13,FALSE)</f>
        <v>0</v>
      </c>
      <c r="I40" s="195">
        <f>HLOOKUP(C40,'5 - by LVR'!$125:$137,13,FALSE)</f>
        <v>0</v>
      </c>
      <c r="J40" s="141" t="str">
        <f t="shared" si="3"/>
        <v/>
      </c>
      <c r="K40" s="135"/>
      <c r="L40" s="142"/>
      <c r="M40" s="143"/>
      <c r="N40" s="135"/>
      <c r="O40" s="135"/>
      <c r="P40" s="144"/>
      <c r="Q40" s="145" t="str">
        <f t="shared" si="1"/>
        <v/>
      </c>
      <c r="R40" s="164">
        <f t="shared" si="2"/>
        <v>0</v>
      </c>
      <c r="S40" s="135"/>
    </row>
    <row r="41" spans="1:24" ht="20.25">
      <c r="A41" s="179"/>
      <c r="B41" s="139" t="s">
        <v>96</v>
      </c>
      <c r="C41" s="140" t="s">
        <v>112</v>
      </c>
      <c r="D41" s="135"/>
      <c r="E41" s="135"/>
      <c r="F41" s="135"/>
      <c r="G41" s="195">
        <f>HLOOKUP(C41,'3 - LTI totals'!$40:$45,6,FALSE)</f>
        <v>0</v>
      </c>
      <c r="H41" s="195">
        <f>HLOOKUP(C41,'4 - by BGI'!$125:$137,13,FALSE)</f>
        <v>0</v>
      </c>
      <c r="I41" s="195">
        <f>HLOOKUP(C41,'5 - by LVR'!$125:$137,13,FALSE)</f>
        <v>0</v>
      </c>
      <c r="J41" s="141" t="str">
        <f t="shared" si="3"/>
        <v/>
      </c>
      <c r="K41" s="135"/>
      <c r="L41" s="142"/>
      <c r="M41" s="143"/>
      <c r="N41" s="135"/>
      <c r="O41" s="135"/>
      <c r="P41" s="144"/>
      <c r="Q41" s="145" t="str">
        <f t="shared" si="1"/>
        <v/>
      </c>
      <c r="R41" s="164">
        <f t="shared" si="2"/>
        <v>0</v>
      </c>
      <c r="S41" s="135"/>
    </row>
    <row r="42" spans="1:24" ht="20.25">
      <c r="A42" s="180"/>
      <c r="B42" s="139"/>
      <c r="C42" s="200" t="s">
        <v>98</v>
      </c>
      <c r="D42" s="135"/>
      <c r="E42" s="135"/>
      <c r="F42" s="135"/>
      <c r="G42" s="196">
        <f>SUM(G32:G41)</f>
        <v>0</v>
      </c>
      <c r="H42" s="196">
        <f>SUM(H32:H41)</f>
        <v>0</v>
      </c>
      <c r="I42" s="196">
        <f>SUM(I32:I41)</f>
        <v>0</v>
      </c>
      <c r="J42" s="141" t="str">
        <f t="shared" si="3"/>
        <v/>
      </c>
      <c r="K42" s="135"/>
      <c r="L42" s="142"/>
      <c r="M42" s="143"/>
      <c r="N42" s="135"/>
      <c r="O42" s="135"/>
      <c r="P42" s="144"/>
      <c r="Q42" s="145" t="str">
        <f t="shared" si="1"/>
        <v/>
      </c>
      <c r="R42" s="164">
        <f t="shared" si="2"/>
        <v>0</v>
      </c>
      <c r="S42" s="135"/>
    </row>
    <row r="43" spans="1:24" ht="20.25">
      <c r="A43" s="182"/>
      <c r="B43" s="135"/>
      <c r="C43" s="135"/>
      <c r="D43" s="135"/>
      <c r="E43" s="135"/>
      <c r="F43" s="135"/>
      <c r="G43" s="135"/>
      <c r="H43" s="135"/>
      <c r="I43" s="135"/>
      <c r="J43" s="135"/>
      <c r="K43" s="135"/>
      <c r="L43" s="142"/>
      <c r="M43" s="143"/>
      <c r="N43" s="135"/>
      <c r="O43" s="135"/>
      <c r="P43" s="144"/>
      <c r="Q43" s="145"/>
      <c r="R43" s="164">
        <f t="shared" si="2"/>
        <v>0</v>
      </c>
      <c r="S43" s="135"/>
    </row>
    <row r="44" spans="1:24" ht="20.25">
      <c r="A44" s="182"/>
      <c r="B44" s="135"/>
      <c r="C44" s="135"/>
      <c r="D44" s="135"/>
      <c r="E44" s="135"/>
      <c r="F44" s="135"/>
      <c r="G44" s="135"/>
      <c r="H44" s="135"/>
      <c r="I44" s="135"/>
      <c r="J44" s="135"/>
      <c r="K44" s="135"/>
      <c r="L44" s="142"/>
      <c r="M44" s="143"/>
      <c r="N44" s="135"/>
      <c r="O44" s="135"/>
      <c r="P44" s="144"/>
      <c r="Q44" s="145"/>
      <c r="R44" s="164">
        <f t="shared" si="2"/>
        <v>0</v>
      </c>
      <c r="S44" s="135"/>
    </row>
    <row r="45" spans="1:24" ht="20.25">
      <c r="A45" s="182"/>
      <c r="B45" s="135"/>
      <c r="C45" s="135"/>
      <c r="D45" s="135"/>
      <c r="E45" s="135"/>
      <c r="F45" s="135"/>
      <c r="G45" s="135"/>
      <c r="H45" s="135"/>
      <c r="I45" s="135"/>
      <c r="J45" s="135"/>
      <c r="K45" s="135"/>
      <c r="L45" s="142"/>
      <c r="M45" s="143"/>
      <c r="N45" s="135"/>
      <c r="O45" s="135"/>
      <c r="P45" s="144"/>
      <c r="Q45" s="145"/>
      <c r="R45" s="164">
        <f t="shared" si="2"/>
        <v>0</v>
      </c>
      <c r="S45" s="135"/>
    </row>
    <row r="46" spans="1:24" ht="20.25">
      <c r="A46" s="182">
        <v>1.3</v>
      </c>
      <c r="B46" s="176" t="s">
        <v>113</v>
      </c>
      <c r="C46" s="176"/>
      <c r="D46" s="176"/>
      <c r="E46" s="176"/>
      <c r="F46" s="176"/>
      <c r="G46" s="176"/>
      <c r="H46" s="176"/>
      <c r="I46" s="176"/>
      <c r="J46" s="176"/>
      <c r="K46" s="172"/>
      <c r="L46" s="190"/>
      <c r="M46" s="143"/>
      <c r="N46" s="135"/>
      <c r="O46" s="135"/>
      <c r="P46" s="144"/>
      <c r="Q46" s="145"/>
      <c r="R46" s="164">
        <f t="shared" si="2"/>
        <v>0</v>
      </c>
      <c r="S46" s="135"/>
    </row>
    <row r="47" spans="1:24" ht="20.25">
      <c r="A47" s="182"/>
      <c r="B47" s="135"/>
      <c r="C47" s="135"/>
      <c r="D47" s="135"/>
      <c r="E47" s="135"/>
      <c r="F47" s="135"/>
      <c r="G47" s="135"/>
      <c r="H47" s="135"/>
      <c r="I47" s="135"/>
      <c r="J47" s="135"/>
      <c r="K47" s="135"/>
      <c r="L47" s="142"/>
      <c r="M47" s="143"/>
      <c r="N47" s="135"/>
      <c r="O47" s="135"/>
      <c r="P47" s="144"/>
      <c r="Q47" s="145"/>
      <c r="R47" s="164">
        <f t="shared" si="2"/>
        <v>0</v>
      </c>
      <c r="S47" s="135"/>
    </row>
    <row r="48" spans="1:24" ht="78" customHeight="1">
      <c r="A48" s="182"/>
      <c r="B48" s="135"/>
      <c r="C48" s="135"/>
      <c r="D48" s="135"/>
      <c r="E48" s="135"/>
      <c r="F48" s="135"/>
      <c r="G48" s="186" t="s">
        <v>74</v>
      </c>
      <c r="H48" s="186" t="s">
        <v>100</v>
      </c>
      <c r="I48" s="186" t="s">
        <v>114</v>
      </c>
      <c r="J48" s="137" t="s">
        <v>77</v>
      </c>
      <c r="K48" s="135"/>
      <c r="L48" s="142"/>
      <c r="M48" s="143"/>
      <c r="N48" s="135"/>
      <c r="O48" s="135"/>
      <c r="P48" s="144"/>
      <c r="Q48" s="145"/>
      <c r="R48" s="164">
        <f t="shared" si="2"/>
        <v>0</v>
      </c>
      <c r="S48" s="135"/>
    </row>
    <row r="49" spans="1:19" ht="20.25">
      <c r="A49" s="182"/>
      <c r="B49" s="139" t="s">
        <v>78</v>
      </c>
      <c r="C49" s="106" t="s">
        <v>115</v>
      </c>
      <c r="D49" s="106"/>
      <c r="E49" s="139"/>
      <c r="F49" s="135"/>
      <c r="G49" s="197">
        <f>SUM('2 - TDTI totals'!G219:P219)</f>
        <v>0</v>
      </c>
      <c r="H49" s="197">
        <f>SUM('3 - LTI totals'!G41:P41)</f>
        <v>0</v>
      </c>
      <c r="I49" s="197">
        <f>SUM('4 - by BGI'!G108:P108)</f>
        <v>0</v>
      </c>
      <c r="J49" s="141" t="str">
        <f>IF(ABS(2*ROUND(G49,6)-ROUND(H49,6)-ROUND(I49,6))&gt;0.005,"new commitments from Part 2.3, 3.3 &amp; 4.6/7  should match","")</f>
        <v/>
      </c>
      <c r="K49" s="135"/>
      <c r="L49" s="142"/>
      <c r="M49" s="143"/>
      <c r="N49" s="135"/>
      <c r="O49" s="135"/>
      <c r="P49" s="144"/>
      <c r="Q49" s="145" t="str">
        <f t="shared" si="1"/>
        <v/>
      </c>
      <c r="R49" s="164">
        <f t="shared" si="2"/>
        <v>0</v>
      </c>
      <c r="S49" s="135"/>
    </row>
    <row r="50" spans="1:19" ht="27" customHeight="1">
      <c r="A50" s="182"/>
      <c r="B50" s="139" t="s">
        <v>80</v>
      </c>
      <c r="C50" s="334" t="s">
        <v>116</v>
      </c>
      <c r="D50" s="334"/>
      <c r="E50" s="334"/>
      <c r="F50" s="135"/>
      <c r="G50" s="197">
        <f>SUM('2 - TDTI totals'!G221:P221)</f>
        <v>0</v>
      </c>
      <c r="H50" s="197">
        <f>SUM('3 - LTI totals'!G42:P42)</f>
        <v>0</v>
      </c>
      <c r="I50" s="197">
        <f>SUM('4 - by BGI'!G109:P109)</f>
        <v>0</v>
      </c>
      <c r="J50" s="141" t="str">
        <f>IF(ABS(2*ROUND(G50,6)-ROUND(H50,6)-ROUND(I50,6))&gt;0.005,"new commitments from Part 2.3, 3.3 &amp; 4.6/7  should match","")</f>
        <v/>
      </c>
      <c r="K50" s="135"/>
      <c r="L50" s="142"/>
      <c r="M50" s="143"/>
      <c r="N50" s="135"/>
      <c r="O50" s="135"/>
      <c r="P50" s="144"/>
      <c r="Q50" s="145" t="str">
        <f t="shared" si="1"/>
        <v/>
      </c>
      <c r="R50" s="164">
        <f t="shared" si="2"/>
        <v>0</v>
      </c>
      <c r="S50" s="135"/>
    </row>
    <row r="51" spans="1:19" ht="29.25" customHeight="1">
      <c r="A51" s="179"/>
      <c r="B51" s="139" t="s">
        <v>82</v>
      </c>
      <c r="C51" s="334" t="s">
        <v>117</v>
      </c>
      <c r="D51" s="334"/>
      <c r="E51" s="334"/>
      <c r="F51" s="113"/>
      <c r="G51" s="197">
        <f>SUM('2 - TDTI totals'!G223:P223)</f>
        <v>0</v>
      </c>
      <c r="H51" s="197">
        <f>SUM('3 - LTI totals'!G43:P43)</f>
        <v>0</v>
      </c>
      <c r="I51" s="197">
        <f>SUM('4 - by BGI'!G117:P117)</f>
        <v>0</v>
      </c>
      <c r="J51" s="141" t="str">
        <f>IF(ABS(2*ROUND(G51,6)-ROUND(H51,6)-ROUND(I51,6))&gt;0.005,"new commitments from Part 2.3, 3.3 &amp; 4.6/7  should match","")</f>
        <v/>
      </c>
      <c r="K51" s="124"/>
      <c r="L51" s="150"/>
      <c r="M51" s="143"/>
      <c r="N51" s="125"/>
      <c r="O51" s="125"/>
      <c r="P51" s="156"/>
      <c r="Q51" s="145" t="str">
        <f t="shared" si="1"/>
        <v/>
      </c>
      <c r="R51" s="164">
        <f t="shared" si="2"/>
        <v>0</v>
      </c>
      <c r="S51" s="113"/>
    </row>
    <row r="52" spans="1:19" ht="20.25">
      <c r="A52" s="179"/>
      <c r="B52" s="139" t="s">
        <v>84</v>
      </c>
      <c r="C52" s="106" t="s">
        <v>118</v>
      </c>
      <c r="D52" s="135"/>
      <c r="E52" s="135"/>
      <c r="F52" s="113"/>
      <c r="G52" s="197">
        <f>SUM('2 - TDTI totals'!G225:P225)</f>
        <v>0</v>
      </c>
      <c r="H52" s="197">
        <f>SUM('3 - LTI totals'!G44:P44)</f>
        <v>0</v>
      </c>
      <c r="I52" s="198">
        <f>SUM('4 - by BGI'!G118:P118)</f>
        <v>0</v>
      </c>
      <c r="J52" s="141" t="str">
        <f>IF(ABS(2*ROUND(G52,6)-ROUND(H52,6)-ROUND(I52,6))&gt;0.005,"new commitments from Part 2.3, 3.3 &amp; 4.6/7  should match","")</f>
        <v/>
      </c>
      <c r="K52" s="124"/>
      <c r="L52" s="150"/>
      <c r="M52" s="143"/>
      <c r="N52" s="125"/>
      <c r="O52" s="125"/>
      <c r="P52" s="156"/>
      <c r="Q52" s="145" t="str">
        <f t="shared" si="1"/>
        <v/>
      </c>
      <c r="R52" s="164">
        <f t="shared" si="2"/>
        <v>0</v>
      </c>
      <c r="S52" s="113"/>
    </row>
    <row r="53" spans="1:19" ht="20.25">
      <c r="A53" s="179"/>
      <c r="B53" s="133"/>
      <c r="C53" s="133" t="s">
        <v>98</v>
      </c>
      <c r="D53" s="135"/>
      <c r="E53" s="135"/>
      <c r="F53" s="113"/>
      <c r="G53" s="199">
        <f>SUM(G49:G52)</f>
        <v>0</v>
      </c>
      <c r="H53" s="199">
        <f>SUM(H49:H52)</f>
        <v>0</v>
      </c>
      <c r="I53" s="199">
        <f>SUM(I49:I52)</f>
        <v>0</v>
      </c>
      <c r="J53" s="141" t="str">
        <f>IF(ABS(2*ROUND(G53,6)-ROUND(H53,6)-ROUND(I53,6))&gt;0.005,"new commitments from Part 2.3, 3.3 &amp; 4.6/7  should match","")</f>
        <v/>
      </c>
      <c r="K53" s="124"/>
      <c r="L53" s="150"/>
      <c r="M53" s="143"/>
      <c r="N53" s="125"/>
      <c r="O53" s="125"/>
      <c r="P53" s="156"/>
      <c r="Q53" s="145" t="str">
        <f t="shared" si="1"/>
        <v/>
      </c>
      <c r="R53" s="164">
        <f t="shared" si="2"/>
        <v>0</v>
      </c>
      <c r="S53" s="113"/>
    </row>
    <row r="54" spans="1:19" ht="20.25">
      <c r="A54" s="177"/>
      <c r="B54" s="125"/>
      <c r="C54" s="125"/>
      <c r="D54" s="125"/>
      <c r="E54" s="125"/>
      <c r="F54" s="125"/>
      <c r="G54" s="125"/>
      <c r="H54" s="125"/>
      <c r="I54" s="125"/>
      <c r="J54" s="125"/>
      <c r="K54" s="125"/>
      <c r="L54" s="150"/>
      <c r="M54" s="143"/>
      <c r="N54" s="125"/>
      <c r="O54" s="125"/>
      <c r="P54" s="156"/>
      <c r="Q54" s="145"/>
      <c r="R54" s="164">
        <f t="shared" si="2"/>
        <v>0</v>
      </c>
      <c r="S54" s="125"/>
    </row>
    <row r="55" spans="1:19" ht="20.25">
      <c r="A55" s="182">
        <v>1.4</v>
      </c>
      <c r="B55" s="176" t="s">
        <v>123</v>
      </c>
      <c r="C55" s="176"/>
      <c r="D55" s="176"/>
      <c r="E55" s="176"/>
      <c r="F55" s="176"/>
      <c r="G55" s="176"/>
      <c r="H55" s="176"/>
      <c r="I55" s="176"/>
      <c r="J55" s="176"/>
      <c r="K55" s="176"/>
      <c r="L55" s="191"/>
      <c r="M55" s="143"/>
      <c r="N55" s="135"/>
      <c r="O55" s="135"/>
      <c r="P55" s="144"/>
      <c r="Q55" s="145"/>
      <c r="R55" s="164">
        <f t="shared" si="2"/>
        <v>0</v>
      </c>
      <c r="S55" s="135"/>
    </row>
    <row r="56" spans="1:19" ht="20.25">
      <c r="A56" s="177"/>
      <c r="B56" s="125"/>
      <c r="C56" s="125"/>
      <c r="D56" s="125"/>
      <c r="E56" s="125"/>
      <c r="F56" s="125"/>
      <c r="G56" s="125"/>
      <c r="H56" s="125"/>
      <c r="I56" s="135"/>
      <c r="J56" s="135"/>
      <c r="K56" s="125"/>
      <c r="L56" s="150"/>
      <c r="M56" s="143"/>
      <c r="N56" s="125"/>
      <c r="O56" s="125"/>
      <c r="P56" s="156"/>
      <c r="Q56" s="145"/>
      <c r="R56" s="164">
        <f t="shared" si="2"/>
        <v>0</v>
      </c>
      <c r="S56" s="125"/>
    </row>
    <row r="57" spans="1:19" ht="69.95" customHeight="1">
      <c r="A57" s="182"/>
      <c r="B57" s="133"/>
      <c r="C57" s="134"/>
      <c r="D57" s="135"/>
      <c r="E57" s="135"/>
      <c r="F57" s="135"/>
      <c r="G57" s="186" t="s">
        <v>75</v>
      </c>
      <c r="H57" s="186" t="s">
        <v>101</v>
      </c>
      <c r="I57" s="137" t="s">
        <v>77</v>
      </c>
      <c r="J57" s="135"/>
      <c r="K57" s="135"/>
      <c r="L57" s="142"/>
      <c r="M57" s="143"/>
      <c r="N57" s="135"/>
      <c r="O57" s="135"/>
      <c r="P57" s="144"/>
      <c r="Q57" s="145"/>
      <c r="R57" s="164">
        <f t="shared" si="2"/>
        <v>0</v>
      </c>
      <c r="S57" s="135"/>
    </row>
    <row r="58" spans="1:19" ht="20.25">
      <c r="A58" s="177"/>
      <c r="B58" s="139" t="s">
        <v>78</v>
      </c>
      <c r="C58" s="158" t="s">
        <v>124</v>
      </c>
      <c r="D58" s="106"/>
      <c r="E58" s="135"/>
      <c r="F58" s="135"/>
      <c r="G58" s="195">
        <f>SUM('4 - by BGI'!G90:P90)</f>
        <v>0</v>
      </c>
      <c r="H58" s="195">
        <f>SUM('4 - by BGI'!G126:P126)</f>
        <v>0</v>
      </c>
      <c r="I58" s="141" t="str">
        <f t="shared" ref="I58:I69" si="4">IF(ABS(ROUND(G58,6)-ROUND(H58,6))&gt;0.005,"new commitments from Part 4.5 &amp; 4.8  should match","")</f>
        <v/>
      </c>
      <c r="J58" s="135"/>
      <c r="K58" s="125"/>
      <c r="L58" s="150"/>
      <c r="M58" s="143"/>
      <c r="N58" s="125"/>
      <c r="O58" s="125"/>
      <c r="P58" s="156"/>
      <c r="Q58" s="145" t="str">
        <f t="shared" ref="Q58:Q86" si="5">I58</f>
        <v/>
      </c>
      <c r="R58" s="164">
        <f t="shared" si="2"/>
        <v>0</v>
      </c>
      <c r="S58" s="125"/>
    </row>
    <row r="59" spans="1:19" ht="20.25">
      <c r="A59" s="182"/>
      <c r="B59" s="139" t="s">
        <v>80</v>
      </c>
      <c r="C59" s="158" t="s">
        <v>125</v>
      </c>
      <c r="D59" s="159"/>
      <c r="E59" s="135"/>
      <c r="F59" s="135"/>
      <c r="G59" s="195">
        <f>SUM('4 - by BGI'!G91:P91)</f>
        <v>0</v>
      </c>
      <c r="H59" s="195">
        <f>SUM('4 - by BGI'!G127:P127)</f>
        <v>0</v>
      </c>
      <c r="I59" s="141" t="str">
        <f t="shared" si="4"/>
        <v/>
      </c>
      <c r="J59" s="135"/>
      <c r="K59" s="135"/>
      <c r="L59" s="142"/>
      <c r="M59" s="143"/>
      <c r="N59" s="135"/>
      <c r="O59" s="135"/>
      <c r="P59" s="144"/>
      <c r="Q59" s="145" t="str">
        <f t="shared" si="5"/>
        <v/>
      </c>
      <c r="R59" s="164">
        <f t="shared" si="2"/>
        <v>0</v>
      </c>
      <c r="S59" s="135"/>
    </row>
    <row r="60" spans="1:19" ht="20.25">
      <c r="A60" s="177"/>
      <c r="B60" s="139" t="s">
        <v>82</v>
      </c>
      <c r="C60" s="158" t="s">
        <v>126</v>
      </c>
      <c r="D60" s="159"/>
      <c r="E60" s="135"/>
      <c r="F60" s="135"/>
      <c r="G60" s="195">
        <f>SUM('4 - by BGI'!G92:P92)</f>
        <v>0</v>
      </c>
      <c r="H60" s="195">
        <f>SUM('4 - by BGI'!G128:P128)</f>
        <v>0</v>
      </c>
      <c r="I60" s="141" t="str">
        <f t="shared" si="4"/>
        <v/>
      </c>
      <c r="J60" s="135"/>
      <c r="K60" s="125"/>
      <c r="L60" s="150"/>
      <c r="M60" s="143"/>
      <c r="N60" s="125"/>
      <c r="O60" s="125"/>
      <c r="P60" s="156"/>
      <c r="Q60" s="145" t="str">
        <f t="shared" si="5"/>
        <v/>
      </c>
      <c r="R60" s="164">
        <f t="shared" ref="R60:R123" si="6">IF(Q60="",0,1)</f>
        <v>0</v>
      </c>
      <c r="S60" s="125"/>
    </row>
    <row r="61" spans="1:19" ht="20.25">
      <c r="A61" s="182"/>
      <c r="B61" s="139" t="s">
        <v>84</v>
      </c>
      <c r="C61" s="158" t="s">
        <v>127</v>
      </c>
      <c r="D61" s="135"/>
      <c r="E61" s="135"/>
      <c r="F61" s="135"/>
      <c r="G61" s="195">
        <f>SUM('4 - by BGI'!G93:P93)</f>
        <v>0</v>
      </c>
      <c r="H61" s="195">
        <f>SUM('4 - by BGI'!G129:P129)</f>
        <v>0</v>
      </c>
      <c r="I61" s="141" t="str">
        <f t="shared" si="4"/>
        <v/>
      </c>
      <c r="J61" s="135"/>
      <c r="K61" s="135"/>
      <c r="L61" s="142"/>
      <c r="M61" s="143"/>
      <c r="N61" s="135"/>
      <c r="O61" s="135"/>
      <c r="P61" s="144"/>
      <c r="Q61" s="145" t="str">
        <f t="shared" si="5"/>
        <v/>
      </c>
      <c r="R61" s="164">
        <f t="shared" si="6"/>
        <v>0</v>
      </c>
      <c r="S61" s="135"/>
    </row>
    <row r="62" spans="1:19" ht="20.25">
      <c r="A62" s="177"/>
      <c r="B62" s="139" t="s">
        <v>86</v>
      </c>
      <c r="C62" s="158" t="s">
        <v>128</v>
      </c>
      <c r="D62" s="113"/>
      <c r="E62" s="135"/>
      <c r="F62" s="135"/>
      <c r="G62" s="195">
        <f>SUM('4 - by BGI'!G94:P94)</f>
        <v>0</v>
      </c>
      <c r="H62" s="195">
        <f>SUM('4 - by BGI'!G130:P130)</f>
        <v>0</v>
      </c>
      <c r="I62" s="141" t="str">
        <f t="shared" si="4"/>
        <v/>
      </c>
      <c r="J62" s="135"/>
      <c r="K62" s="125"/>
      <c r="L62" s="125"/>
      <c r="M62" s="125"/>
      <c r="N62" s="125"/>
      <c r="O62" s="125"/>
      <c r="P62" s="156"/>
      <c r="Q62" s="145" t="str">
        <f t="shared" si="5"/>
        <v/>
      </c>
      <c r="R62" s="164">
        <f t="shared" si="6"/>
        <v>0</v>
      </c>
      <c r="S62" s="125"/>
    </row>
    <row r="63" spans="1:19" ht="20.25">
      <c r="A63" s="182"/>
      <c r="B63" s="139" t="s">
        <v>88</v>
      </c>
      <c r="C63" s="158" t="s">
        <v>129</v>
      </c>
      <c r="D63" s="106"/>
      <c r="E63" s="135"/>
      <c r="F63" s="135"/>
      <c r="G63" s="195">
        <f>SUM('4 - by BGI'!G95:P95)</f>
        <v>0</v>
      </c>
      <c r="H63" s="195">
        <f>SUM('4 - by BGI'!G131:P131)</f>
        <v>0</v>
      </c>
      <c r="I63" s="141" t="str">
        <f t="shared" si="4"/>
        <v/>
      </c>
      <c r="J63" s="135"/>
      <c r="K63" s="135"/>
      <c r="L63" s="135"/>
      <c r="M63" s="135"/>
      <c r="N63" s="135"/>
      <c r="O63" s="135"/>
      <c r="P63" s="144"/>
      <c r="Q63" s="145" t="str">
        <f t="shared" si="5"/>
        <v/>
      </c>
      <c r="R63" s="164">
        <f t="shared" si="6"/>
        <v>0</v>
      </c>
      <c r="S63" s="135"/>
    </row>
    <row r="64" spans="1:19" ht="20.25">
      <c r="A64" s="177"/>
      <c r="B64" s="139" t="s">
        <v>90</v>
      </c>
      <c r="C64" s="158" t="s">
        <v>130</v>
      </c>
      <c r="D64" s="106"/>
      <c r="E64" s="135"/>
      <c r="F64" s="135"/>
      <c r="G64" s="195">
        <f>SUM('4 - by BGI'!G96:P96)</f>
        <v>0</v>
      </c>
      <c r="H64" s="195">
        <f>SUM('4 - by BGI'!G132:P132)</f>
        <v>0</v>
      </c>
      <c r="I64" s="141" t="str">
        <f t="shared" si="4"/>
        <v/>
      </c>
      <c r="J64" s="135"/>
      <c r="K64" s="125"/>
      <c r="L64" s="125"/>
      <c r="M64" s="125"/>
      <c r="N64" s="125"/>
      <c r="O64" s="125"/>
      <c r="P64" s="156"/>
      <c r="Q64" s="145" t="str">
        <f t="shared" si="5"/>
        <v/>
      </c>
      <c r="R64" s="164">
        <f t="shared" si="6"/>
        <v>0</v>
      </c>
      <c r="S64" s="125"/>
    </row>
    <row r="65" spans="1:19" ht="20.25">
      <c r="A65" s="182"/>
      <c r="B65" s="139" t="s">
        <v>92</v>
      </c>
      <c r="C65" s="158" t="s">
        <v>131</v>
      </c>
      <c r="D65" s="106"/>
      <c r="E65" s="135"/>
      <c r="F65" s="135"/>
      <c r="G65" s="195">
        <f>SUM('4 - by BGI'!G97:P97)</f>
        <v>0</v>
      </c>
      <c r="H65" s="195">
        <f>SUM('4 - by BGI'!G133:P133)</f>
        <v>0</v>
      </c>
      <c r="I65" s="141" t="str">
        <f t="shared" si="4"/>
        <v/>
      </c>
      <c r="J65" s="135"/>
      <c r="K65" s="135"/>
      <c r="L65" s="135"/>
      <c r="M65" s="135"/>
      <c r="N65" s="135"/>
      <c r="O65" s="135"/>
      <c r="P65" s="144"/>
      <c r="Q65" s="145" t="str">
        <f t="shared" si="5"/>
        <v/>
      </c>
      <c r="R65" s="164">
        <f t="shared" si="6"/>
        <v>0</v>
      </c>
      <c r="S65" s="135"/>
    </row>
    <row r="66" spans="1:19" ht="20.25">
      <c r="A66" s="177"/>
      <c r="B66" s="139" t="s">
        <v>94</v>
      </c>
      <c r="C66" s="158" t="s">
        <v>132</v>
      </c>
      <c r="D66" s="106"/>
      <c r="E66" s="135"/>
      <c r="F66" s="135"/>
      <c r="G66" s="195">
        <f>SUM('4 - by BGI'!G98:P98)</f>
        <v>0</v>
      </c>
      <c r="H66" s="195">
        <f>SUM('4 - by BGI'!G134:P134)</f>
        <v>0</v>
      </c>
      <c r="I66" s="141" t="str">
        <f t="shared" si="4"/>
        <v/>
      </c>
      <c r="J66" s="135"/>
      <c r="K66" s="125"/>
      <c r="L66" s="125"/>
      <c r="M66" s="125"/>
      <c r="N66" s="125"/>
      <c r="O66" s="125"/>
      <c r="P66" s="156"/>
      <c r="Q66" s="145" t="str">
        <f t="shared" si="5"/>
        <v/>
      </c>
      <c r="R66" s="164">
        <f t="shared" si="6"/>
        <v>0</v>
      </c>
      <c r="S66" s="125"/>
    </row>
    <row r="67" spans="1:19" ht="20.25">
      <c r="A67" s="182"/>
      <c r="B67" s="139" t="s">
        <v>96</v>
      </c>
      <c r="C67" s="158" t="s">
        <v>133</v>
      </c>
      <c r="D67" s="106"/>
      <c r="E67" s="135"/>
      <c r="F67" s="135"/>
      <c r="G67" s="195">
        <f>SUM('4 - by BGI'!G99:P99)</f>
        <v>0</v>
      </c>
      <c r="H67" s="195">
        <f>SUM('4 - by BGI'!G135:P135)</f>
        <v>0</v>
      </c>
      <c r="I67" s="141" t="str">
        <f t="shared" si="4"/>
        <v/>
      </c>
      <c r="J67" s="135"/>
      <c r="K67" s="135"/>
      <c r="L67" s="135"/>
      <c r="M67" s="135"/>
      <c r="N67" s="135"/>
      <c r="O67" s="135"/>
      <c r="P67" s="144"/>
      <c r="Q67" s="145" t="str">
        <f t="shared" si="5"/>
        <v/>
      </c>
      <c r="R67" s="164">
        <f t="shared" si="6"/>
        <v>0</v>
      </c>
      <c r="S67" s="135"/>
    </row>
    <row r="68" spans="1:19" ht="20.25">
      <c r="A68" s="177"/>
      <c r="B68" s="139" t="s">
        <v>134</v>
      </c>
      <c r="C68" s="158" t="s">
        <v>135</v>
      </c>
      <c r="D68" s="106"/>
      <c r="E68" s="135"/>
      <c r="F68" s="135"/>
      <c r="G68" s="195">
        <f>SUM('4 - by BGI'!G100:P100)</f>
        <v>0</v>
      </c>
      <c r="H68" s="195">
        <f>SUM('4 - by BGI'!G136:P136)</f>
        <v>0</v>
      </c>
      <c r="I68" s="141" t="str">
        <f t="shared" si="4"/>
        <v/>
      </c>
      <c r="J68" s="135"/>
      <c r="K68" s="125"/>
      <c r="L68" s="125"/>
      <c r="M68" s="125"/>
      <c r="N68" s="125"/>
      <c r="O68" s="125"/>
      <c r="P68" s="156"/>
      <c r="Q68" s="145" t="str">
        <f t="shared" si="5"/>
        <v/>
      </c>
      <c r="R68" s="164">
        <f t="shared" si="6"/>
        <v>0</v>
      </c>
      <c r="S68" s="125"/>
    </row>
    <row r="69" spans="1:19" ht="20.25">
      <c r="A69" s="182"/>
      <c r="B69" s="135"/>
      <c r="C69" s="133" t="s">
        <v>98</v>
      </c>
      <c r="D69" s="135"/>
      <c r="E69" s="135"/>
      <c r="F69" s="135"/>
      <c r="G69" s="196">
        <f>SUM(G58:G68)</f>
        <v>0</v>
      </c>
      <c r="H69" s="196">
        <f>SUM(H58:H68)</f>
        <v>0</v>
      </c>
      <c r="I69" s="141" t="str">
        <f t="shared" si="4"/>
        <v/>
      </c>
      <c r="J69" s="135"/>
      <c r="K69" s="135"/>
      <c r="L69" s="135"/>
      <c r="M69" s="135"/>
      <c r="N69" s="135"/>
      <c r="O69" s="135"/>
      <c r="P69" s="144"/>
      <c r="Q69" s="145" t="str">
        <f t="shared" si="5"/>
        <v/>
      </c>
      <c r="R69" s="164">
        <f t="shared" si="6"/>
        <v>0</v>
      </c>
      <c r="S69" s="135"/>
    </row>
    <row r="70" spans="1:19" ht="20.25">
      <c r="A70" s="177"/>
      <c r="B70" s="125"/>
      <c r="C70" s="125"/>
      <c r="D70" s="125"/>
      <c r="E70" s="125"/>
      <c r="F70" s="125"/>
      <c r="G70" s="125"/>
      <c r="H70" s="125"/>
      <c r="I70" s="135"/>
      <c r="J70" s="135"/>
      <c r="K70" s="125"/>
      <c r="L70" s="125"/>
      <c r="M70" s="125"/>
      <c r="N70" s="125"/>
      <c r="O70" s="125"/>
      <c r="P70" s="156"/>
      <c r="Q70" s="145"/>
      <c r="R70" s="164">
        <f t="shared" si="6"/>
        <v>0</v>
      </c>
      <c r="S70" s="125"/>
    </row>
    <row r="71" spans="1:19" ht="20.25">
      <c r="A71" s="182"/>
      <c r="B71" s="135"/>
      <c r="C71" s="158"/>
      <c r="D71" s="106"/>
      <c r="E71" s="135"/>
      <c r="F71" s="135"/>
      <c r="G71" s="135"/>
      <c r="H71" s="135"/>
      <c r="I71" s="135"/>
      <c r="J71" s="135"/>
      <c r="K71" s="135"/>
      <c r="L71" s="135"/>
      <c r="M71" s="135"/>
      <c r="N71" s="135"/>
      <c r="O71" s="135"/>
      <c r="P71" s="144"/>
      <c r="Q71" s="145"/>
      <c r="R71" s="164">
        <f t="shared" si="6"/>
        <v>0</v>
      </c>
      <c r="S71" s="135"/>
    </row>
    <row r="72" spans="1:19" ht="20.25">
      <c r="A72" s="182">
        <v>1.5</v>
      </c>
      <c r="B72" s="176" t="s">
        <v>136</v>
      </c>
      <c r="C72" s="188"/>
      <c r="D72" s="189"/>
      <c r="E72" s="187"/>
      <c r="F72" s="187"/>
      <c r="G72" s="187"/>
      <c r="H72" s="187"/>
      <c r="I72" s="187"/>
      <c r="J72" s="187"/>
      <c r="K72" s="187"/>
      <c r="L72" s="187"/>
      <c r="M72" s="125"/>
      <c r="N72" s="125"/>
      <c r="O72" s="125"/>
      <c r="P72" s="156"/>
      <c r="Q72" s="145"/>
      <c r="R72" s="164">
        <f t="shared" si="6"/>
        <v>0</v>
      </c>
      <c r="S72" s="125"/>
    </row>
    <row r="73" spans="1:19" ht="20.25">
      <c r="A73" s="182"/>
      <c r="B73" s="135"/>
      <c r="C73" s="158"/>
      <c r="D73" s="159"/>
      <c r="E73" s="135"/>
      <c r="F73" s="135"/>
      <c r="G73" s="135"/>
      <c r="H73" s="135"/>
      <c r="I73" s="135"/>
      <c r="J73" s="135"/>
      <c r="K73" s="135"/>
      <c r="L73" s="135"/>
      <c r="M73" s="135"/>
      <c r="N73" s="135"/>
      <c r="O73" s="135"/>
      <c r="P73" s="144"/>
      <c r="Q73" s="145"/>
      <c r="R73" s="164">
        <f t="shared" si="6"/>
        <v>0</v>
      </c>
      <c r="S73" s="135"/>
    </row>
    <row r="74" spans="1:19" ht="69.95" customHeight="1">
      <c r="A74" s="177"/>
      <c r="B74" s="133"/>
      <c r="C74" s="134"/>
      <c r="D74" s="135"/>
      <c r="E74" s="135"/>
      <c r="F74" s="135"/>
      <c r="G74" s="186" t="s">
        <v>76</v>
      </c>
      <c r="H74" s="186" t="s">
        <v>102</v>
      </c>
      <c r="I74" s="137" t="s">
        <v>77</v>
      </c>
      <c r="J74" s="125"/>
      <c r="K74" s="125"/>
      <c r="L74" s="125"/>
      <c r="M74" s="125"/>
      <c r="N74" s="125"/>
      <c r="O74" s="125"/>
      <c r="P74" s="156"/>
      <c r="Q74" s="145"/>
      <c r="R74" s="164">
        <f t="shared" si="6"/>
        <v>0</v>
      </c>
      <c r="S74" s="125"/>
    </row>
    <row r="75" spans="1:19" ht="20.25">
      <c r="A75" s="182"/>
      <c r="B75" s="139" t="s">
        <v>78</v>
      </c>
      <c r="C75" s="160" t="s">
        <v>137</v>
      </c>
      <c r="D75" s="106"/>
      <c r="E75" s="135"/>
      <c r="F75" s="135"/>
      <c r="G75" s="195">
        <f>SUM('5 - by LVR'!G90:P90)</f>
        <v>0</v>
      </c>
      <c r="H75" s="195">
        <f>SUM('5 - by LVR'!G126:P126)</f>
        <v>0</v>
      </c>
      <c r="I75" s="141" t="str">
        <f t="shared" ref="I75:I86" si="7">IF(ABS(ROUND(G75,6)-ROUND(H75,6))&gt;0.005,"new commitments from Part 5.5 &amp; 5.8  should match","")</f>
        <v/>
      </c>
      <c r="J75" s="135"/>
      <c r="K75" s="135"/>
      <c r="L75" s="135"/>
      <c r="M75" s="135"/>
      <c r="N75" s="135"/>
      <c r="O75" s="135"/>
      <c r="P75" s="144"/>
      <c r="Q75" s="145" t="str">
        <f t="shared" si="5"/>
        <v/>
      </c>
      <c r="R75" s="164">
        <f t="shared" si="6"/>
        <v>0</v>
      </c>
      <c r="S75" s="135"/>
    </row>
    <row r="76" spans="1:19" ht="20.25">
      <c r="A76" s="177"/>
      <c r="B76" s="139" t="s">
        <v>80</v>
      </c>
      <c r="C76" s="160" t="s">
        <v>138</v>
      </c>
      <c r="D76" s="159"/>
      <c r="E76" s="135"/>
      <c r="F76" s="135"/>
      <c r="G76" s="195">
        <f>SUM('5 - by LVR'!G91:P91)</f>
        <v>0</v>
      </c>
      <c r="H76" s="195">
        <f>SUM('5 - by LVR'!G127:P127)</f>
        <v>0</v>
      </c>
      <c r="I76" s="141" t="str">
        <f t="shared" si="7"/>
        <v/>
      </c>
      <c r="J76" s="125"/>
      <c r="K76" s="125"/>
      <c r="L76" s="125"/>
      <c r="M76" s="125"/>
      <c r="N76" s="125"/>
      <c r="O76" s="125"/>
      <c r="P76" s="156"/>
      <c r="Q76" s="145" t="str">
        <f t="shared" si="5"/>
        <v/>
      </c>
      <c r="R76" s="164">
        <f t="shared" si="6"/>
        <v>0</v>
      </c>
      <c r="S76" s="125"/>
    </row>
    <row r="77" spans="1:19" ht="20.25">
      <c r="A77" s="182"/>
      <c r="B77" s="139" t="s">
        <v>82</v>
      </c>
      <c r="C77" s="160" t="s">
        <v>139</v>
      </c>
      <c r="D77" s="159"/>
      <c r="E77" s="135"/>
      <c r="F77" s="135"/>
      <c r="G77" s="195">
        <f>SUM('5 - by LVR'!G92:P92)</f>
        <v>0</v>
      </c>
      <c r="H77" s="195">
        <f>SUM('5 - by LVR'!G128:P128)</f>
        <v>0</v>
      </c>
      <c r="I77" s="141" t="str">
        <f t="shared" si="7"/>
        <v/>
      </c>
      <c r="J77" s="135"/>
      <c r="K77" s="135"/>
      <c r="L77" s="135"/>
      <c r="M77" s="135"/>
      <c r="N77" s="135"/>
      <c r="O77" s="135"/>
      <c r="P77" s="144"/>
      <c r="Q77" s="145" t="str">
        <f t="shared" si="5"/>
        <v/>
      </c>
      <c r="R77" s="164">
        <f t="shared" si="6"/>
        <v>0</v>
      </c>
      <c r="S77" s="135"/>
    </row>
    <row r="78" spans="1:19" ht="20.25">
      <c r="A78" s="182"/>
      <c r="B78" s="139" t="s">
        <v>84</v>
      </c>
      <c r="C78" s="160" t="s">
        <v>140</v>
      </c>
      <c r="D78" s="135"/>
      <c r="E78" s="135"/>
      <c r="F78" s="135"/>
      <c r="G78" s="195">
        <f>SUM('5 - by LVR'!G93:P93)</f>
        <v>0</v>
      </c>
      <c r="H78" s="195">
        <f>SUM('5 - by LVR'!G129:P129)</f>
        <v>0</v>
      </c>
      <c r="I78" s="141" t="str">
        <f t="shared" si="7"/>
        <v/>
      </c>
      <c r="J78" s="135"/>
      <c r="K78" s="135"/>
      <c r="L78" s="135"/>
      <c r="M78" s="135"/>
      <c r="N78" s="135"/>
      <c r="O78" s="135"/>
      <c r="P78" s="144"/>
      <c r="Q78" s="145" t="str">
        <f t="shared" si="5"/>
        <v/>
      </c>
      <c r="R78" s="164">
        <f t="shared" si="6"/>
        <v>0</v>
      </c>
      <c r="S78" s="135"/>
    </row>
    <row r="79" spans="1:19" ht="20.25">
      <c r="A79" s="177"/>
      <c r="B79" s="139" t="s">
        <v>86</v>
      </c>
      <c r="C79" s="160" t="s">
        <v>141</v>
      </c>
      <c r="D79" s="113"/>
      <c r="E79" s="135"/>
      <c r="F79" s="135"/>
      <c r="G79" s="195">
        <f>SUM('5 - by LVR'!G94:P94)</f>
        <v>0</v>
      </c>
      <c r="H79" s="195">
        <f>SUM('5 - by LVR'!G130:P130)</f>
        <v>0</v>
      </c>
      <c r="I79" s="141" t="str">
        <f t="shared" si="7"/>
        <v/>
      </c>
      <c r="J79" s="125"/>
      <c r="K79" s="125"/>
      <c r="L79" s="125"/>
      <c r="M79" s="125"/>
      <c r="N79" s="125"/>
      <c r="O79" s="125"/>
      <c r="P79" s="156"/>
      <c r="Q79" s="145" t="str">
        <f t="shared" si="5"/>
        <v/>
      </c>
      <c r="R79" s="164">
        <f t="shared" si="6"/>
        <v>0</v>
      </c>
      <c r="S79" s="125"/>
    </row>
    <row r="80" spans="1:19" ht="20.25">
      <c r="A80" s="182"/>
      <c r="B80" s="139" t="s">
        <v>88</v>
      </c>
      <c r="C80" s="160" t="s">
        <v>142</v>
      </c>
      <c r="D80" s="106"/>
      <c r="E80" s="135"/>
      <c r="F80" s="135"/>
      <c r="G80" s="195">
        <f>SUM('5 - by LVR'!G95:P95)</f>
        <v>0</v>
      </c>
      <c r="H80" s="195">
        <f>SUM('5 - by LVR'!G131:P131)</f>
        <v>0</v>
      </c>
      <c r="I80" s="141" t="str">
        <f t="shared" si="7"/>
        <v/>
      </c>
      <c r="J80" s="135"/>
      <c r="K80" s="135"/>
      <c r="L80" s="135"/>
      <c r="M80" s="135"/>
      <c r="N80" s="135"/>
      <c r="O80" s="135"/>
      <c r="P80" s="144"/>
      <c r="Q80" s="145" t="str">
        <f t="shared" si="5"/>
        <v/>
      </c>
      <c r="R80" s="164">
        <f t="shared" si="6"/>
        <v>0</v>
      </c>
      <c r="S80" s="135"/>
    </row>
    <row r="81" spans="1:19" ht="20.25">
      <c r="A81" s="177"/>
      <c r="B81" s="139" t="s">
        <v>90</v>
      </c>
      <c r="C81" s="160" t="s">
        <v>143</v>
      </c>
      <c r="D81" s="106"/>
      <c r="E81" s="135"/>
      <c r="F81" s="135"/>
      <c r="G81" s="195">
        <f>SUM('5 - by LVR'!G96:P96)</f>
        <v>0</v>
      </c>
      <c r="H81" s="195">
        <f>SUM('5 - by LVR'!G132:P132)</f>
        <v>0</v>
      </c>
      <c r="I81" s="141" t="str">
        <f t="shared" si="7"/>
        <v/>
      </c>
      <c r="J81" s="125"/>
      <c r="K81" s="125"/>
      <c r="L81" s="125"/>
      <c r="M81" s="125"/>
      <c r="N81" s="125"/>
      <c r="O81" s="125"/>
      <c r="P81" s="156"/>
      <c r="Q81" s="145" t="str">
        <f t="shared" si="5"/>
        <v/>
      </c>
      <c r="R81" s="164">
        <f t="shared" si="6"/>
        <v>0</v>
      </c>
      <c r="S81" s="125"/>
    </row>
    <row r="82" spans="1:19" ht="20.25">
      <c r="A82" s="182"/>
      <c r="B82" s="139" t="s">
        <v>92</v>
      </c>
      <c r="C82" s="160" t="s">
        <v>144</v>
      </c>
      <c r="D82" s="106"/>
      <c r="E82" s="135"/>
      <c r="F82" s="135"/>
      <c r="G82" s="195">
        <f>SUM('5 - by LVR'!G97:P97)</f>
        <v>0</v>
      </c>
      <c r="H82" s="195">
        <f>SUM('5 - by LVR'!G133:P133)</f>
        <v>0</v>
      </c>
      <c r="I82" s="141" t="str">
        <f t="shared" si="7"/>
        <v/>
      </c>
      <c r="J82" s="135"/>
      <c r="K82" s="135"/>
      <c r="L82" s="135"/>
      <c r="M82" s="135"/>
      <c r="N82" s="135"/>
      <c r="O82" s="135"/>
      <c r="P82" s="144"/>
      <c r="Q82" s="145" t="str">
        <f t="shared" si="5"/>
        <v/>
      </c>
      <c r="R82" s="164">
        <f t="shared" si="6"/>
        <v>0</v>
      </c>
      <c r="S82" s="135"/>
    </row>
    <row r="83" spans="1:19" ht="20.25">
      <c r="A83" s="177"/>
      <c r="B83" s="139" t="s">
        <v>94</v>
      </c>
      <c r="C83" s="160" t="s">
        <v>145</v>
      </c>
      <c r="D83" s="106"/>
      <c r="E83" s="135"/>
      <c r="F83" s="135"/>
      <c r="G83" s="195">
        <f>SUM('5 - by LVR'!G98:P98)</f>
        <v>0</v>
      </c>
      <c r="H83" s="195">
        <f>SUM('5 - by LVR'!G134:P134)</f>
        <v>0</v>
      </c>
      <c r="I83" s="141" t="str">
        <f t="shared" si="7"/>
        <v/>
      </c>
      <c r="J83" s="125"/>
      <c r="K83" s="125"/>
      <c r="L83" s="125"/>
      <c r="M83" s="125"/>
      <c r="N83" s="125"/>
      <c r="O83" s="125"/>
      <c r="P83" s="156"/>
      <c r="Q83" s="145" t="str">
        <f t="shared" si="5"/>
        <v/>
      </c>
      <c r="R83" s="164">
        <f t="shared" si="6"/>
        <v>0</v>
      </c>
      <c r="S83" s="125"/>
    </row>
    <row r="84" spans="1:19" ht="20.25">
      <c r="A84" s="182"/>
      <c r="B84" s="139" t="s">
        <v>96</v>
      </c>
      <c r="C84" s="160" t="s">
        <v>146</v>
      </c>
      <c r="D84" s="106"/>
      <c r="E84" s="135"/>
      <c r="F84" s="135"/>
      <c r="G84" s="306">
        <f>SUM('5 - by LVR'!G99:P99)</f>
        <v>0</v>
      </c>
      <c r="H84" s="306">
        <f>SUM('5 - by LVR'!G135:P135)</f>
        <v>0</v>
      </c>
      <c r="I84" s="141" t="str">
        <f t="shared" si="7"/>
        <v/>
      </c>
      <c r="J84" s="135"/>
      <c r="K84" s="135"/>
      <c r="L84" s="135"/>
      <c r="M84" s="135"/>
      <c r="N84" s="135"/>
      <c r="O84" s="135"/>
      <c r="P84" s="144"/>
      <c r="Q84" s="145" t="str">
        <f t="shared" si="5"/>
        <v/>
      </c>
      <c r="R84" s="164">
        <f t="shared" si="6"/>
        <v>0</v>
      </c>
      <c r="S84" s="135"/>
    </row>
    <row r="85" spans="1:19" ht="20.25">
      <c r="A85" s="177"/>
      <c r="B85" s="302"/>
      <c r="C85" s="303"/>
      <c r="D85" s="304"/>
      <c r="E85" s="305"/>
      <c r="F85" s="305"/>
      <c r="G85" s="308"/>
      <c r="H85" s="308"/>
      <c r="I85" s="141"/>
      <c r="J85" s="125"/>
      <c r="K85" s="125"/>
      <c r="L85" s="125"/>
      <c r="M85" s="125"/>
      <c r="N85" s="125"/>
      <c r="O85" s="125"/>
      <c r="P85" s="156"/>
      <c r="Q85" s="145"/>
      <c r="R85" s="164">
        <f t="shared" si="6"/>
        <v>0</v>
      </c>
      <c r="S85" s="125"/>
    </row>
    <row r="86" spans="1:19" ht="20.25">
      <c r="A86" s="182"/>
      <c r="B86" s="135"/>
      <c r="C86" s="133" t="s">
        <v>98</v>
      </c>
      <c r="D86" s="135"/>
      <c r="E86" s="135"/>
      <c r="F86" s="135"/>
      <c r="G86" s="307">
        <f>SUM(G75:G84)</f>
        <v>0</v>
      </c>
      <c r="H86" s="307">
        <f>SUM(H75:H84)</f>
        <v>0</v>
      </c>
      <c r="I86" s="141" t="str">
        <f t="shared" si="7"/>
        <v/>
      </c>
      <c r="J86" s="135"/>
      <c r="K86" s="135"/>
      <c r="L86" s="135"/>
      <c r="M86" s="135"/>
      <c r="N86" s="135"/>
      <c r="O86" s="135"/>
      <c r="P86" s="144"/>
      <c r="Q86" s="145" t="str">
        <f t="shared" si="5"/>
        <v/>
      </c>
      <c r="R86" s="164">
        <f t="shared" si="6"/>
        <v>0</v>
      </c>
      <c r="S86" s="135"/>
    </row>
    <row r="87" spans="1:19" ht="20.25">
      <c r="A87" s="177"/>
      <c r="B87" s="125"/>
      <c r="C87" s="125"/>
      <c r="D87" s="125"/>
      <c r="E87" s="125"/>
      <c r="F87" s="125"/>
      <c r="G87" s="125"/>
      <c r="H87" s="125"/>
      <c r="I87" s="125"/>
      <c r="J87" s="125"/>
      <c r="K87" s="125"/>
      <c r="L87" s="125"/>
      <c r="M87" s="125"/>
      <c r="N87" s="125"/>
      <c r="O87" s="125"/>
      <c r="P87" s="156"/>
      <c r="Q87" s="145"/>
      <c r="R87" s="164">
        <f t="shared" si="6"/>
        <v>0</v>
      </c>
      <c r="S87" s="125"/>
    </row>
    <row r="88" spans="1:19" ht="20.25">
      <c r="A88" s="182"/>
      <c r="B88" s="135"/>
      <c r="C88" s="135"/>
      <c r="D88" s="135"/>
      <c r="E88" s="135"/>
      <c r="F88" s="135"/>
      <c r="G88" s="135"/>
      <c r="H88" s="135"/>
      <c r="I88" s="135"/>
      <c r="J88" s="135"/>
      <c r="K88" s="135"/>
      <c r="L88" s="135"/>
      <c r="M88" s="135"/>
      <c r="N88" s="135"/>
      <c r="O88" s="135"/>
      <c r="P88" s="144"/>
      <c r="Q88" s="145"/>
      <c r="R88" s="164">
        <f t="shared" si="6"/>
        <v>0</v>
      </c>
      <c r="S88" s="135"/>
    </row>
    <row r="89" spans="1:19" ht="20.25" hidden="1">
      <c r="A89" s="182">
        <v>1.8</v>
      </c>
      <c r="B89" s="176" t="s">
        <v>147</v>
      </c>
      <c r="C89" s="187"/>
      <c r="D89" s="187"/>
      <c r="E89" s="187"/>
      <c r="F89" s="187"/>
      <c r="G89" s="187"/>
      <c r="H89" s="187"/>
      <c r="I89" s="187"/>
      <c r="J89" s="187"/>
      <c r="K89" s="187"/>
      <c r="L89" s="187"/>
      <c r="M89" s="125"/>
      <c r="N89" s="125"/>
      <c r="O89" s="125"/>
      <c r="P89" s="156"/>
      <c r="Q89" s="145"/>
      <c r="R89" s="164">
        <f t="shared" si="6"/>
        <v>0</v>
      </c>
      <c r="S89" s="125"/>
    </row>
    <row r="90" spans="1:19" ht="20.25" hidden="1">
      <c r="A90" s="182"/>
      <c r="B90" s="135"/>
      <c r="C90" s="135"/>
      <c r="D90" s="135"/>
      <c r="E90" s="135"/>
      <c r="F90" s="135"/>
      <c r="G90" s="135"/>
      <c r="H90" s="135"/>
      <c r="I90" s="135"/>
      <c r="J90" s="135"/>
      <c r="K90" s="135"/>
      <c r="L90" s="135"/>
      <c r="M90" s="135"/>
      <c r="N90" s="135"/>
      <c r="O90" s="135"/>
      <c r="P90" s="144"/>
      <c r="Q90" s="145"/>
      <c r="R90" s="164">
        <f t="shared" si="6"/>
        <v>0</v>
      </c>
      <c r="S90" s="135"/>
    </row>
    <row r="91" spans="1:19" ht="69.95" hidden="1" customHeight="1">
      <c r="A91" s="177"/>
      <c r="B91" s="133"/>
      <c r="C91" s="134"/>
      <c r="D91" s="135"/>
      <c r="E91" s="135"/>
      <c r="F91" s="135"/>
      <c r="G91" s="186" t="s">
        <v>119</v>
      </c>
      <c r="H91" s="186" t="s">
        <v>120</v>
      </c>
      <c r="I91" s="137" t="s">
        <v>77</v>
      </c>
      <c r="J91" s="125"/>
      <c r="K91" s="125"/>
      <c r="L91" s="125"/>
      <c r="M91" s="125"/>
      <c r="N91" s="125"/>
      <c r="O91" s="125"/>
      <c r="P91" s="156"/>
      <c r="Q91" s="145"/>
      <c r="R91" s="164">
        <f t="shared" si="6"/>
        <v>0</v>
      </c>
      <c r="S91" s="125"/>
    </row>
    <row r="92" spans="1:19" ht="20.25" hidden="1">
      <c r="A92" s="182"/>
      <c r="B92" s="139"/>
      <c r="C92" s="133" t="s">
        <v>98</v>
      </c>
      <c r="D92" s="106"/>
      <c r="E92" s="135"/>
      <c r="F92" s="135"/>
      <c r="G92" s="195">
        <f>SUM('2 - TDTI totals'!G28:P28)</f>
        <v>0</v>
      </c>
      <c r="H92" s="195">
        <f>SUM('3 - LTI totals'!G23:P23)</f>
        <v>0</v>
      </c>
      <c r="I92" s="141" t="str">
        <f>IF(ABS(ROUND(G92,6)-ROUND(H92,6))&gt;0.005,"new commitments from Part 2.1 &amp; 3.1  should match","")</f>
        <v/>
      </c>
      <c r="J92" s="135"/>
      <c r="K92" s="135"/>
      <c r="L92" s="135"/>
      <c r="M92" s="135"/>
      <c r="N92" s="135"/>
      <c r="O92" s="135"/>
      <c r="P92" s="144"/>
      <c r="Q92" s="145"/>
      <c r="R92" s="164">
        <f t="shared" si="6"/>
        <v>0</v>
      </c>
      <c r="S92" s="135"/>
    </row>
    <row r="93" spans="1:19" ht="20.25" hidden="1">
      <c r="A93" s="177"/>
      <c r="B93" s="125"/>
      <c r="C93" s="125"/>
      <c r="D93" s="125"/>
      <c r="E93" s="125"/>
      <c r="F93" s="125"/>
      <c r="G93" s="125"/>
      <c r="H93" s="125"/>
      <c r="I93" s="125"/>
      <c r="J93" s="125"/>
      <c r="K93" s="125"/>
      <c r="L93" s="125"/>
      <c r="M93" s="125"/>
      <c r="N93" s="125"/>
      <c r="O93" s="125"/>
      <c r="P93" s="156"/>
      <c r="Q93" s="145"/>
      <c r="R93" s="164">
        <f t="shared" si="6"/>
        <v>0</v>
      </c>
      <c r="S93" s="125"/>
    </row>
    <row r="94" spans="1:19" ht="20.25" hidden="1">
      <c r="A94" s="177"/>
      <c r="B94" s="125"/>
      <c r="C94" s="125"/>
      <c r="D94" s="125"/>
      <c r="E94" s="125"/>
      <c r="F94" s="125"/>
      <c r="G94" s="125"/>
      <c r="H94" s="125"/>
      <c r="I94" s="125"/>
      <c r="J94" s="125"/>
      <c r="K94" s="125"/>
      <c r="L94" s="125"/>
      <c r="M94" s="125"/>
      <c r="N94" s="125"/>
      <c r="O94" s="125"/>
      <c r="P94" s="156"/>
      <c r="Q94" s="145"/>
      <c r="R94" s="164">
        <f t="shared" si="6"/>
        <v>0</v>
      </c>
      <c r="S94" s="125"/>
    </row>
    <row r="95" spans="1:19" ht="20.25" hidden="1">
      <c r="A95" s="177"/>
      <c r="B95" s="125"/>
      <c r="C95" s="125"/>
      <c r="D95" s="125"/>
      <c r="E95" s="125"/>
      <c r="F95" s="125"/>
      <c r="G95" s="125"/>
      <c r="H95" s="125"/>
      <c r="I95" s="125"/>
      <c r="J95" s="125"/>
      <c r="K95" s="125"/>
      <c r="L95" s="125"/>
      <c r="M95" s="125"/>
      <c r="N95" s="125"/>
      <c r="O95" s="125"/>
      <c r="P95" s="156"/>
      <c r="Q95" s="145"/>
      <c r="R95" s="164">
        <f t="shared" si="6"/>
        <v>0</v>
      </c>
      <c r="S95" s="125"/>
    </row>
    <row r="96" spans="1:19" ht="20.25" hidden="1">
      <c r="A96" s="177"/>
      <c r="B96" s="125"/>
      <c r="C96" s="125"/>
      <c r="D96" s="125"/>
      <c r="E96" s="125"/>
      <c r="F96" s="125"/>
      <c r="G96" s="125"/>
      <c r="H96" s="125"/>
      <c r="I96" s="125"/>
      <c r="J96" s="125"/>
      <c r="K96" s="125"/>
      <c r="L96" s="125"/>
      <c r="M96" s="125"/>
      <c r="N96" s="125"/>
      <c r="O96" s="125"/>
      <c r="P96" s="156"/>
      <c r="Q96" s="145"/>
      <c r="R96" s="164">
        <f t="shared" si="6"/>
        <v>0</v>
      </c>
      <c r="S96" s="125"/>
    </row>
    <row r="97" spans="1:19" ht="20.25" hidden="1">
      <c r="A97" s="182"/>
      <c r="B97" s="135"/>
      <c r="C97" s="135"/>
      <c r="D97" s="135"/>
      <c r="E97" s="135"/>
      <c r="F97" s="135"/>
      <c r="G97" s="135"/>
      <c r="H97" s="135"/>
      <c r="I97" s="135"/>
      <c r="J97" s="135"/>
      <c r="K97" s="135"/>
      <c r="L97" s="135"/>
      <c r="M97" s="135"/>
      <c r="N97" s="135"/>
      <c r="O97" s="135"/>
      <c r="P97" s="144"/>
      <c r="Q97" s="145"/>
      <c r="R97" s="164">
        <f t="shared" si="6"/>
        <v>0</v>
      </c>
      <c r="S97" s="135"/>
    </row>
    <row r="98" spans="1:19" ht="20.25" hidden="1">
      <c r="A98" s="182">
        <v>1.9</v>
      </c>
      <c r="B98" s="176" t="s">
        <v>148</v>
      </c>
      <c r="C98" s="187"/>
      <c r="D98" s="187"/>
      <c r="E98" s="187"/>
      <c r="F98" s="187"/>
      <c r="G98" s="187"/>
      <c r="H98" s="187"/>
      <c r="I98" s="187"/>
      <c r="J98" s="187"/>
      <c r="K98" s="187"/>
      <c r="L98" s="187"/>
      <c r="M98" s="125"/>
      <c r="N98" s="125"/>
      <c r="O98" s="125"/>
      <c r="P98" s="156"/>
      <c r="Q98" s="145"/>
      <c r="R98" s="164">
        <f t="shared" si="6"/>
        <v>0</v>
      </c>
      <c r="S98" s="125"/>
    </row>
    <row r="99" spans="1:19" ht="20.25" hidden="1">
      <c r="A99" s="182"/>
      <c r="B99" s="135"/>
      <c r="C99" s="135"/>
      <c r="D99" s="135"/>
      <c r="E99" s="135"/>
      <c r="F99" s="135"/>
      <c r="G99" s="135"/>
      <c r="H99" s="135"/>
      <c r="I99" s="135"/>
      <c r="J99" s="135"/>
      <c r="K99" s="135"/>
      <c r="L99" s="135"/>
      <c r="M99" s="135"/>
      <c r="N99" s="135"/>
      <c r="O99" s="135"/>
      <c r="P99" s="144"/>
      <c r="Q99" s="145"/>
      <c r="R99" s="164">
        <f t="shared" si="6"/>
        <v>0</v>
      </c>
      <c r="S99" s="135"/>
    </row>
    <row r="100" spans="1:19" ht="69.95" hidden="1" customHeight="1">
      <c r="A100" s="177"/>
      <c r="B100" s="125"/>
      <c r="C100" s="134"/>
      <c r="D100" s="135"/>
      <c r="E100" s="135"/>
      <c r="F100" s="135"/>
      <c r="G100" s="186" t="s">
        <v>121</v>
      </c>
      <c r="H100" s="186" t="s">
        <v>122</v>
      </c>
      <c r="I100" s="137" t="s">
        <v>77</v>
      </c>
      <c r="J100" s="125"/>
      <c r="K100" s="125"/>
      <c r="L100" s="125"/>
      <c r="M100" s="125"/>
      <c r="N100" s="125"/>
      <c r="O100" s="125"/>
      <c r="P100" s="156"/>
      <c r="Q100" s="145"/>
      <c r="R100" s="164">
        <f t="shared" si="6"/>
        <v>0</v>
      </c>
      <c r="S100" s="125"/>
    </row>
    <row r="101" spans="1:19" ht="20.25" hidden="1">
      <c r="A101" s="182"/>
      <c r="B101" s="135"/>
      <c r="C101" s="133" t="s">
        <v>98</v>
      </c>
      <c r="D101" s="106"/>
      <c r="E101" s="135"/>
      <c r="F101" s="135"/>
      <c r="G101" s="195">
        <f>SUM('2 - TDTI totals'!G127:P127)</f>
        <v>0</v>
      </c>
      <c r="H101" s="195">
        <f>SUM('3 - LTI totals'!G34:P34)</f>
        <v>0</v>
      </c>
      <c r="I101" s="141" t="str">
        <f>IF(ABS(ROUND(G101,6)-ROUND(H101,6))&gt;0.005,"new commitments from Part 2.2 &amp; 3.2  should match","")</f>
        <v/>
      </c>
      <c r="J101" s="135"/>
      <c r="K101" s="135"/>
      <c r="L101" s="135"/>
      <c r="M101" s="135"/>
      <c r="N101" s="135"/>
      <c r="O101" s="135"/>
      <c r="P101" s="144"/>
      <c r="Q101" s="145"/>
      <c r="R101" s="164">
        <f t="shared" si="6"/>
        <v>0</v>
      </c>
      <c r="S101" s="135"/>
    </row>
    <row r="102" spans="1:19" ht="20.25" hidden="1">
      <c r="A102" s="177"/>
      <c r="B102" s="125"/>
      <c r="C102" s="125"/>
      <c r="D102" s="125"/>
      <c r="E102" s="125"/>
      <c r="F102" s="125"/>
      <c r="G102" s="125"/>
      <c r="H102" s="125"/>
      <c r="I102" s="125"/>
      <c r="J102" s="125"/>
      <c r="K102" s="125"/>
      <c r="L102" s="125"/>
      <c r="M102" s="125"/>
      <c r="N102" s="125"/>
      <c r="O102" s="125"/>
      <c r="P102" s="156"/>
      <c r="Q102" s="145"/>
      <c r="R102" s="164">
        <f t="shared" si="6"/>
        <v>0</v>
      </c>
      <c r="S102" s="125"/>
    </row>
    <row r="103" spans="1:19" ht="20.25" hidden="1">
      <c r="A103" s="182"/>
      <c r="B103" s="135"/>
      <c r="C103" s="135"/>
      <c r="D103" s="135"/>
      <c r="E103" s="135"/>
      <c r="F103" s="135"/>
      <c r="G103" s="135"/>
      <c r="H103" s="135"/>
      <c r="I103" s="135"/>
      <c r="J103" s="135"/>
      <c r="K103" s="135"/>
      <c r="L103" s="135"/>
      <c r="M103" s="135"/>
      <c r="N103" s="135"/>
      <c r="O103" s="135"/>
      <c r="P103" s="144"/>
      <c r="Q103" s="145"/>
      <c r="R103" s="164">
        <f t="shared" si="6"/>
        <v>0</v>
      </c>
      <c r="S103" s="135"/>
    </row>
    <row r="104" spans="1:19" ht="20.25">
      <c r="A104" s="183">
        <v>1.6</v>
      </c>
      <c r="B104" s="176" t="s">
        <v>149</v>
      </c>
      <c r="C104" s="187"/>
      <c r="D104" s="187"/>
      <c r="E104" s="187"/>
      <c r="F104" s="187"/>
      <c r="G104" s="187"/>
      <c r="H104" s="187"/>
      <c r="I104" s="187"/>
      <c r="J104" s="187"/>
      <c r="K104" s="187"/>
      <c r="L104" s="187"/>
      <c r="M104" s="125"/>
      <c r="N104" s="125"/>
      <c r="O104" s="125"/>
      <c r="P104" s="156"/>
      <c r="Q104" s="145"/>
      <c r="R104" s="164">
        <f t="shared" si="6"/>
        <v>0</v>
      </c>
      <c r="S104" s="125"/>
    </row>
    <row r="105" spans="1:19" ht="20.25">
      <c r="A105" s="182"/>
      <c r="B105" s="135"/>
      <c r="C105" s="135"/>
      <c r="D105" s="135"/>
      <c r="E105" s="135"/>
      <c r="F105" s="135"/>
      <c r="G105" s="135"/>
      <c r="H105" s="135"/>
      <c r="I105" s="135"/>
      <c r="J105" s="135"/>
      <c r="K105" s="135"/>
      <c r="L105" s="135"/>
      <c r="M105" s="135"/>
      <c r="N105" s="135"/>
      <c r="O105" s="135"/>
      <c r="P105" s="144"/>
      <c r="Q105" s="145"/>
      <c r="R105" s="164">
        <f t="shared" si="6"/>
        <v>0</v>
      </c>
      <c r="S105" s="135"/>
    </row>
    <row r="106" spans="1:19" ht="69.95" customHeight="1">
      <c r="A106" s="177"/>
      <c r="B106" s="125"/>
      <c r="C106" s="134"/>
      <c r="D106" s="135"/>
      <c r="E106" s="135"/>
      <c r="F106" s="135"/>
      <c r="G106" s="186" t="s">
        <v>150</v>
      </c>
      <c r="H106" s="186" t="s">
        <v>151</v>
      </c>
      <c r="I106" s="137" t="s">
        <v>77</v>
      </c>
      <c r="J106" s="125"/>
      <c r="K106" s="125"/>
      <c r="L106" s="125"/>
      <c r="M106" s="125"/>
      <c r="N106" s="125"/>
      <c r="O106" s="125"/>
      <c r="P106" s="156"/>
      <c r="Q106" s="145"/>
      <c r="R106" s="164">
        <f t="shared" si="6"/>
        <v>0</v>
      </c>
      <c r="S106" s="125"/>
    </row>
    <row r="107" spans="1:19" ht="20.25">
      <c r="A107" s="182"/>
      <c r="B107" s="135"/>
      <c r="C107" s="133" t="s">
        <v>98</v>
      </c>
      <c r="D107" s="106"/>
      <c r="E107" s="135"/>
      <c r="F107" s="135"/>
      <c r="G107" s="195">
        <f>SUM('4 - by BGI'!G29:P29)</f>
        <v>0</v>
      </c>
      <c r="H107" s="195">
        <f>SUM('5 - by LVR'!G29:P29)</f>
        <v>0</v>
      </c>
      <c r="I107" s="141" t="str">
        <f>IF(ABS(ROUND(G107,6)-ROUND(H107,6))&gt;0.005,"new commitments from Part 4.1 &amp; 5.1  should match","")</f>
        <v/>
      </c>
      <c r="J107" s="135"/>
      <c r="K107" s="135"/>
      <c r="L107" s="135"/>
      <c r="M107" s="135"/>
      <c r="N107" s="135"/>
      <c r="O107" s="135"/>
      <c r="P107" s="144"/>
      <c r="Q107" s="145" t="str">
        <f t="shared" ref="Q107:Q125" si="8">I107</f>
        <v/>
      </c>
      <c r="R107" s="164">
        <f t="shared" si="6"/>
        <v>0</v>
      </c>
      <c r="S107" s="135"/>
    </row>
    <row r="108" spans="1:19" ht="20.25">
      <c r="A108" s="177"/>
      <c r="B108" s="125"/>
      <c r="C108" s="125"/>
      <c r="D108" s="125"/>
      <c r="E108" s="125"/>
      <c r="F108" s="125"/>
      <c r="G108" s="125"/>
      <c r="H108" s="125"/>
      <c r="I108" s="125"/>
      <c r="J108" s="125"/>
      <c r="K108" s="125"/>
      <c r="L108" s="125"/>
      <c r="M108" s="125"/>
      <c r="N108" s="125"/>
      <c r="O108" s="125"/>
      <c r="P108" s="156"/>
      <c r="Q108" s="145"/>
      <c r="R108" s="164">
        <f t="shared" si="6"/>
        <v>0</v>
      </c>
      <c r="S108" s="125"/>
    </row>
    <row r="109" spans="1:19" ht="20.25">
      <c r="A109" s="182"/>
      <c r="B109" s="135"/>
      <c r="C109" s="135"/>
      <c r="D109" s="135"/>
      <c r="E109" s="135"/>
      <c r="F109" s="135"/>
      <c r="G109" s="135"/>
      <c r="H109" s="135"/>
      <c r="I109" s="135"/>
      <c r="J109" s="135"/>
      <c r="K109" s="135"/>
      <c r="L109" s="135"/>
      <c r="M109" s="135"/>
      <c r="N109" s="135"/>
      <c r="O109" s="135"/>
      <c r="P109" s="144"/>
      <c r="Q109" s="145"/>
      <c r="R109" s="164">
        <f t="shared" si="6"/>
        <v>0</v>
      </c>
      <c r="S109" s="135"/>
    </row>
    <row r="110" spans="1:19" ht="20.25">
      <c r="A110" s="183">
        <v>1.7</v>
      </c>
      <c r="B110" s="176" t="s">
        <v>152</v>
      </c>
      <c r="C110" s="187"/>
      <c r="D110" s="187"/>
      <c r="E110" s="187"/>
      <c r="F110" s="187"/>
      <c r="G110" s="187"/>
      <c r="H110" s="187"/>
      <c r="I110" s="187"/>
      <c r="J110" s="187"/>
      <c r="K110" s="187"/>
      <c r="L110" s="187"/>
      <c r="M110" s="125"/>
      <c r="N110" s="125"/>
      <c r="O110" s="125"/>
      <c r="P110" s="156"/>
      <c r="Q110" s="145"/>
      <c r="R110" s="164">
        <f t="shared" si="6"/>
        <v>0</v>
      </c>
      <c r="S110" s="125"/>
    </row>
    <row r="111" spans="1:19" ht="20.25">
      <c r="A111" s="182"/>
      <c r="B111" s="135"/>
      <c r="C111" s="135"/>
      <c r="D111" s="135"/>
      <c r="E111" s="135"/>
      <c r="F111" s="135"/>
      <c r="G111" s="135"/>
      <c r="H111" s="135"/>
      <c r="I111" s="135"/>
      <c r="J111" s="135"/>
      <c r="K111" s="135"/>
      <c r="L111" s="135"/>
      <c r="M111" s="135"/>
      <c r="N111" s="135"/>
      <c r="O111" s="135"/>
      <c r="P111" s="144"/>
      <c r="Q111" s="145"/>
      <c r="R111" s="164">
        <f t="shared" si="6"/>
        <v>0</v>
      </c>
      <c r="S111" s="135"/>
    </row>
    <row r="112" spans="1:19" ht="69.95" customHeight="1">
      <c r="A112" s="177"/>
      <c r="B112" s="125"/>
      <c r="C112" s="134"/>
      <c r="D112" s="135"/>
      <c r="E112" s="135"/>
      <c r="F112" s="135"/>
      <c r="G112" s="186" t="s">
        <v>153</v>
      </c>
      <c r="H112" s="186" t="s">
        <v>154</v>
      </c>
      <c r="I112" s="137" t="s">
        <v>77</v>
      </c>
      <c r="J112" s="125"/>
      <c r="K112" s="125"/>
      <c r="L112" s="125"/>
      <c r="M112" s="125"/>
      <c r="N112" s="125"/>
      <c r="O112" s="125"/>
      <c r="P112" s="156"/>
      <c r="Q112" s="145"/>
      <c r="R112" s="164">
        <f t="shared" si="6"/>
        <v>0</v>
      </c>
      <c r="S112" s="125"/>
    </row>
    <row r="113" spans="1:19" ht="20.25">
      <c r="A113" s="182"/>
      <c r="B113" s="135"/>
      <c r="C113" s="133" t="s">
        <v>98</v>
      </c>
      <c r="D113" s="106"/>
      <c r="E113" s="135"/>
      <c r="F113" s="135"/>
      <c r="G113" s="195">
        <f>SUM('4 - by BGI'!G47:P47)</f>
        <v>0</v>
      </c>
      <c r="H113" s="195">
        <f>SUM('5 - by LVR'!G47:P47)</f>
        <v>0</v>
      </c>
      <c r="I113" s="141" t="str">
        <f>IF(ABS(ROUND(G113,6)-ROUND(H113,6))&gt;0.005,"new commitments from Part 4.2 &amp; 5.2  should match","")</f>
        <v/>
      </c>
      <c r="J113" s="135"/>
      <c r="K113" s="135"/>
      <c r="L113" s="135"/>
      <c r="M113" s="135"/>
      <c r="N113" s="135"/>
      <c r="O113" s="135"/>
      <c r="P113" s="144"/>
      <c r="Q113" s="145" t="str">
        <f t="shared" si="8"/>
        <v/>
      </c>
      <c r="R113" s="164">
        <f t="shared" si="6"/>
        <v>0</v>
      </c>
      <c r="S113" s="135"/>
    </row>
    <row r="114" spans="1:19" ht="20.25">
      <c r="A114" s="177"/>
      <c r="B114" s="125"/>
      <c r="C114" s="125"/>
      <c r="D114" s="125"/>
      <c r="E114" s="125"/>
      <c r="F114" s="125"/>
      <c r="G114" s="125"/>
      <c r="H114" s="125"/>
      <c r="I114" s="125"/>
      <c r="J114" s="125"/>
      <c r="K114" s="125"/>
      <c r="L114" s="125"/>
      <c r="M114" s="125"/>
      <c r="N114" s="125"/>
      <c r="O114" s="125"/>
      <c r="P114" s="156"/>
      <c r="Q114" s="145"/>
      <c r="R114" s="164">
        <f t="shared" si="6"/>
        <v>0</v>
      </c>
      <c r="S114" s="125"/>
    </row>
    <row r="115" spans="1:19" ht="20.25">
      <c r="A115" s="182"/>
      <c r="B115" s="135"/>
      <c r="C115" s="135"/>
      <c r="D115" s="135"/>
      <c r="E115" s="135"/>
      <c r="F115" s="135"/>
      <c r="G115" s="135"/>
      <c r="H115" s="135"/>
      <c r="I115" s="135"/>
      <c r="J115" s="135"/>
      <c r="K115" s="135"/>
      <c r="L115" s="135"/>
      <c r="M115" s="135"/>
      <c r="N115" s="135"/>
      <c r="O115" s="135"/>
      <c r="P115" s="144"/>
      <c r="Q115" s="145"/>
      <c r="R115" s="164">
        <f t="shared" si="6"/>
        <v>0</v>
      </c>
      <c r="S115" s="135"/>
    </row>
    <row r="116" spans="1:19" ht="20.25">
      <c r="A116" s="183">
        <v>1.8</v>
      </c>
      <c r="B116" s="176" t="s">
        <v>155</v>
      </c>
      <c r="C116" s="176"/>
      <c r="D116" s="176"/>
      <c r="E116" s="176"/>
      <c r="F116" s="176"/>
      <c r="G116" s="176"/>
      <c r="H116" s="176"/>
      <c r="I116" s="176"/>
      <c r="J116" s="176"/>
      <c r="K116" s="173"/>
      <c r="L116" s="173"/>
      <c r="M116" s="135"/>
      <c r="N116" s="135"/>
      <c r="O116" s="135"/>
      <c r="P116" s="144"/>
      <c r="Q116" s="145"/>
      <c r="R116" s="164">
        <f t="shared" si="6"/>
        <v>0</v>
      </c>
      <c r="S116" s="135"/>
    </row>
    <row r="117" spans="1:19" ht="20.25">
      <c r="A117" s="177"/>
      <c r="B117" s="125"/>
      <c r="C117" s="125"/>
      <c r="D117" s="125"/>
      <c r="E117" s="125"/>
      <c r="F117" s="125"/>
      <c r="G117" s="125"/>
      <c r="H117" s="125"/>
      <c r="I117" s="125"/>
      <c r="J117" s="125"/>
      <c r="K117" s="125"/>
      <c r="L117" s="125"/>
      <c r="M117" s="125"/>
      <c r="N117" s="125"/>
      <c r="O117" s="125"/>
      <c r="P117" s="156"/>
      <c r="Q117" s="145"/>
      <c r="R117" s="164">
        <f t="shared" si="6"/>
        <v>0</v>
      </c>
      <c r="S117" s="125"/>
    </row>
    <row r="118" spans="1:19" ht="69.95" customHeight="1">
      <c r="A118" s="182"/>
      <c r="B118" s="135"/>
      <c r="C118" s="134"/>
      <c r="D118" s="135"/>
      <c r="E118" s="135"/>
      <c r="F118" s="135"/>
      <c r="G118" s="186" t="s">
        <v>156</v>
      </c>
      <c r="H118" s="186" t="s">
        <v>157</v>
      </c>
      <c r="I118" s="137" t="s">
        <v>77</v>
      </c>
      <c r="J118" s="135"/>
      <c r="K118" s="135"/>
      <c r="L118" s="135"/>
      <c r="M118" s="135"/>
      <c r="N118" s="135"/>
      <c r="O118" s="135"/>
      <c r="P118" s="144"/>
      <c r="Q118" s="145"/>
      <c r="R118" s="164">
        <f t="shared" si="6"/>
        <v>0</v>
      </c>
      <c r="S118" s="135"/>
    </row>
    <row r="119" spans="1:19" ht="20.25">
      <c r="A119" s="177"/>
      <c r="B119" s="125"/>
      <c r="C119" s="133" t="s">
        <v>98</v>
      </c>
      <c r="D119" s="106"/>
      <c r="E119" s="135"/>
      <c r="F119" s="135"/>
      <c r="G119" s="195">
        <f>SUM('4 - by BGI'!G65:P65)</f>
        <v>0</v>
      </c>
      <c r="H119" s="195">
        <f>SUM('5 - by LVR'!G65:P65)</f>
        <v>0</v>
      </c>
      <c r="I119" s="141" t="str">
        <f>IF(ABS(ROUND(G119,6)-ROUND(H119,6))&gt;0.005,"new commitments from Part 4.3 &amp; 5.3  should match","")</f>
        <v/>
      </c>
      <c r="J119" s="125"/>
      <c r="K119" s="125"/>
      <c r="L119" s="125"/>
      <c r="M119" s="125"/>
      <c r="N119" s="125"/>
      <c r="O119" s="125"/>
      <c r="P119" s="156"/>
      <c r="Q119" s="145" t="str">
        <f t="shared" si="8"/>
        <v/>
      </c>
      <c r="R119" s="164">
        <f t="shared" si="6"/>
        <v>0</v>
      </c>
      <c r="S119" s="125"/>
    </row>
    <row r="120" spans="1:19" ht="20.25">
      <c r="A120" s="182"/>
      <c r="B120" s="135"/>
      <c r="C120" s="135"/>
      <c r="D120" s="135"/>
      <c r="E120" s="135"/>
      <c r="F120" s="135"/>
      <c r="G120" s="135"/>
      <c r="H120" s="135"/>
      <c r="I120" s="135"/>
      <c r="J120" s="135"/>
      <c r="K120" s="135"/>
      <c r="L120" s="135"/>
      <c r="M120" s="135"/>
      <c r="N120" s="135"/>
      <c r="O120" s="135"/>
      <c r="P120" s="144"/>
      <c r="Q120" s="145"/>
      <c r="R120" s="164">
        <f t="shared" si="6"/>
        <v>0</v>
      </c>
      <c r="S120" s="135"/>
    </row>
    <row r="121" spans="1:19" ht="20.25">
      <c r="A121" s="177"/>
      <c r="B121" s="125"/>
      <c r="C121" s="125"/>
      <c r="D121" s="125"/>
      <c r="E121" s="125"/>
      <c r="F121" s="125"/>
      <c r="G121" s="125"/>
      <c r="H121" s="125"/>
      <c r="I121" s="125"/>
      <c r="J121" s="125"/>
      <c r="K121" s="125"/>
      <c r="L121" s="125"/>
      <c r="M121" s="125"/>
      <c r="N121" s="125"/>
      <c r="O121" s="125"/>
      <c r="P121" s="156"/>
      <c r="Q121" s="145"/>
      <c r="R121" s="164">
        <f t="shared" si="6"/>
        <v>0</v>
      </c>
      <c r="S121" s="125"/>
    </row>
    <row r="122" spans="1:19" ht="20.25">
      <c r="A122" s="183">
        <v>1.9</v>
      </c>
      <c r="B122" s="176" t="s">
        <v>158</v>
      </c>
      <c r="C122" s="176"/>
      <c r="D122" s="176"/>
      <c r="E122" s="176"/>
      <c r="F122" s="176"/>
      <c r="G122" s="176"/>
      <c r="H122" s="176"/>
      <c r="I122" s="176"/>
      <c r="J122" s="135"/>
      <c r="K122" s="135"/>
      <c r="L122" s="135"/>
      <c r="M122" s="135"/>
      <c r="N122" s="135"/>
      <c r="O122" s="135"/>
      <c r="P122" s="144"/>
      <c r="Q122" s="145"/>
      <c r="R122" s="164">
        <f t="shared" si="6"/>
        <v>0</v>
      </c>
      <c r="S122" s="135"/>
    </row>
    <row r="123" spans="1:19" ht="20.25">
      <c r="A123" s="177"/>
      <c r="B123" s="125"/>
      <c r="C123" s="125"/>
      <c r="D123" s="125"/>
      <c r="E123" s="125"/>
      <c r="F123" s="125"/>
      <c r="G123" s="125"/>
      <c r="H123" s="125"/>
      <c r="I123" s="125"/>
      <c r="J123" s="125"/>
      <c r="K123" s="125"/>
      <c r="L123" s="125"/>
      <c r="M123" s="125"/>
      <c r="N123" s="125"/>
      <c r="O123" s="125"/>
      <c r="P123" s="156"/>
      <c r="Q123" s="145"/>
      <c r="R123" s="164">
        <f t="shared" si="6"/>
        <v>0</v>
      </c>
      <c r="S123" s="125"/>
    </row>
    <row r="124" spans="1:19" ht="69.95" customHeight="1">
      <c r="A124" s="182"/>
      <c r="B124" s="135"/>
      <c r="C124" s="134"/>
      <c r="D124" s="135"/>
      <c r="E124" s="135"/>
      <c r="F124" s="135"/>
      <c r="G124" s="186" t="s">
        <v>159</v>
      </c>
      <c r="H124" s="186" t="s">
        <v>160</v>
      </c>
      <c r="I124" s="137" t="s">
        <v>77</v>
      </c>
      <c r="J124" s="135"/>
      <c r="K124" s="135"/>
      <c r="L124" s="135"/>
      <c r="M124" s="135"/>
      <c r="N124" s="135"/>
      <c r="O124" s="135"/>
      <c r="P124" s="144"/>
      <c r="Q124" s="145"/>
      <c r="R124" s="164">
        <f t="shared" ref="R124:R125" si="9">IF(Q124="",0,1)</f>
        <v>0</v>
      </c>
      <c r="S124" s="135"/>
    </row>
    <row r="125" spans="1:19" ht="20.25">
      <c r="A125" s="177"/>
      <c r="B125" s="125"/>
      <c r="C125" s="133" t="s">
        <v>98</v>
      </c>
      <c r="D125" s="106"/>
      <c r="E125" s="135"/>
      <c r="F125" s="135"/>
      <c r="G125" s="195">
        <f>SUM('4 - by BGI'!G83:P83)</f>
        <v>0</v>
      </c>
      <c r="H125" s="195">
        <f>SUM('5 - by LVR'!G83:P83)</f>
        <v>0</v>
      </c>
      <c r="I125" s="141" t="str">
        <f>IF(ABS(ROUND(G125,6)-ROUND(H125,6))&gt;0.005,"new commitments from Part 4.4 &amp; 5.4  should match","")</f>
        <v/>
      </c>
      <c r="J125" s="125"/>
      <c r="K125" s="125"/>
      <c r="L125" s="125"/>
      <c r="M125" s="125"/>
      <c r="N125" s="125"/>
      <c r="O125" s="125"/>
      <c r="P125" s="156"/>
      <c r="Q125" s="145" t="str">
        <f t="shared" si="8"/>
        <v/>
      </c>
      <c r="R125" s="164">
        <f t="shared" si="9"/>
        <v>0</v>
      </c>
      <c r="S125" s="125"/>
    </row>
    <row r="126" spans="1:19" ht="20.25">
      <c r="A126" s="182"/>
      <c r="B126" s="135"/>
      <c r="C126" s="135"/>
      <c r="D126" s="135"/>
      <c r="E126" s="135"/>
      <c r="F126" s="135"/>
      <c r="G126" s="135"/>
      <c r="H126" s="135"/>
      <c r="I126" s="135"/>
      <c r="J126" s="135"/>
      <c r="K126" s="135"/>
      <c r="L126" s="135"/>
      <c r="M126" s="135"/>
      <c r="N126" s="135"/>
      <c r="O126" s="135"/>
      <c r="P126" s="144"/>
      <c r="Q126" s="144"/>
      <c r="R126" s="165"/>
      <c r="S126" s="135"/>
    </row>
    <row r="127" spans="1:19" ht="20.25">
      <c r="A127" s="177"/>
      <c r="B127" s="125"/>
      <c r="C127" s="125"/>
      <c r="D127" s="125"/>
      <c r="E127" s="125"/>
      <c r="F127" s="125"/>
      <c r="G127" s="125"/>
      <c r="H127" s="125"/>
      <c r="I127" s="125"/>
      <c r="J127" s="125"/>
      <c r="K127" s="125"/>
      <c r="L127" s="125"/>
      <c r="M127" s="125"/>
      <c r="N127" s="125"/>
      <c r="O127" s="125"/>
      <c r="P127" s="125"/>
      <c r="Q127" s="161"/>
      <c r="R127" s="163"/>
      <c r="S127" s="125"/>
    </row>
    <row r="128" spans="1:19">
      <c r="A128" s="184"/>
      <c r="B128" s="7"/>
      <c r="C128" s="7"/>
      <c r="D128" s="7"/>
      <c r="E128" s="7"/>
      <c r="F128" s="7"/>
      <c r="G128" s="7"/>
      <c r="H128" s="7"/>
      <c r="I128" s="7"/>
      <c r="J128" s="7"/>
      <c r="K128" s="7"/>
      <c r="L128" s="7"/>
      <c r="M128" s="7"/>
      <c r="N128" s="7"/>
      <c r="O128" s="7"/>
      <c r="P128" s="7"/>
      <c r="Q128" s="7"/>
      <c r="R128" s="166"/>
      <c r="S128" s="7"/>
    </row>
    <row r="129" spans="1:19">
      <c r="A129" s="178"/>
      <c r="B129" s="3"/>
      <c r="C129" s="3"/>
      <c r="D129" s="3"/>
      <c r="E129" s="3"/>
      <c r="F129" s="3"/>
      <c r="G129" s="3"/>
      <c r="H129" s="3"/>
      <c r="I129" s="3"/>
      <c r="J129" s="3"/>
      <c r="K129" s="3"/>
      <c r="L129" s="3"/>
      <c r="M129" s="3"/>
      <c r="N129" s="3"/>
      <c r="O129" s="3"/>
      <c r="P129" s="3"/>
      <c r="Q129" s="42"/>
      <c r="R129" s="167"/>
      <c r="S129" s="3"/>
    </row>
    <row r="130" spans="1:19">
      <c r="A130" s="184"/>
      <c r="B130" s="7"/>
      <c r="C130" s="7"/>
      <c r="D130" s="7"/>
      <c r="E130" s="7"/>
      <c r="F130" s="7"/>
      <c r="G130" s="7"/>
      <c r="H130" s="7"/>
      <c r="I130" s="7"/>
      <c r="J130" s="7"/>
      <c r="K130" s="7"/>
      <c r="L130" s="7"/>
      <c r="M130" s="7"/>
      <c r="N130" s="7"/>
      <c r="O130" s="7"/>
      <c r="P130" s="7"/>
      <c r="Q130" s="7"/>
      <c r="R130" s="166"/>
      <c r="S130" s="7"/>
    </row>
    <row r="131" spans="1:19">
      <c r="A131" s="178"/>
      <c r="B131" s="3"/>
      <c r="C131" s="3"/>
      <c r="D131" s="3"/>
      <c r="E131" s="3"/>
      <c r="F131" s="3"/>
      <c r="G131" s="3"/>
      <c r="H131" s="3"/>
      <c r="I131" s="3"/>
      <c r="J131" s="3"/>
      <c r="K131" s="3"/>
      <c r="L131" s="3"/>
      <c r="M131" s="3"/>
      <c r="N131" s="3"/>
      <c r="O131" s="3"/>
      <c r="P131" s="3"/>
      <c r="Q131" s="42"/>
      <c r="R131" s="167"/>
      <c r="S131" s="3"/>
    </row>
    <row r="132" spans="1:19">
      <c r="A132" s="184"/>
      <c r="B132" s="7"/>
      <c r="C132" s="7"/>
      <c r="D132" s="7"/>
      <c r="E132" s="7"/>
      <c r="F132" s="7"/>
      <c r="G132" s="7"/>
      <c r="H132" s="7"/>
      <c r="I132" s="7"/>
      <c r="J132" s="7"/>
      <c r="K132" s="7"/>
      <c r="L132" s="7"/>
      <c r="M132" s="7"/>
      <c r="N132" s="7"/>
      <c r="O132" s="7"/>
      <c r="P132" s="7"/>
      <c r="Q132" s="7"/>
      <c r="R132" s="166"/>
      <c r="S132" s="7"/>
    </row>
    <row r="133" spans="1:19">
      <c r="A133" s="178"/>
      <c r="B133" s="3"/>
      <c r="C133" s="3"/>
      <c r="D133" s="3"/>
      <c r="E133" s="3"/>
      <c r="F133" s="3"/>
      <c r="G133" s="3"/>
      <c r="H133" s="3"/>
      <c r="I133" s="3"/>
      <c r="J133" s="3"/>
      <c r="K133" s="3"/>
      <c r="L133" s="3"/>
      <c r="M133" s="3"/>
      <c r="N133" s="3"/>
      <c r="O133" s="3"/>
      <c r="P133" s="3"/>
      <c r="Q133" s="3"/>
      <c r="R133" s="167"/>
      <c r="S133" s="3"/>
    </row>
    <row r="134" spans="1:19">
      <c r="A134" s="184"/>
      <c r="B134" s="7"/>
      <c r="C134" s="7"/>
      <c r="D134" s="7"/>
      <c r="E134" s="7"/>
      <c r="F134" s="7"/>
      <c r="G134" s="7"/>
      <c r="H134" s="7"/>
      <c r="I134" s="7"/>
      <c r="J134" s="7"/>
      <c r="K134" s="7"/>
      <c r="L134" s="7"/>
      <c r="M134" s="7"/>
      <c r="N134" s="7"/>
      <c r="O134" s="7"/>
      <c r="P134" s="7"/>
      <c r="Q134" s="7"/>
      <c r="R134" s="166"/>
      <c r="S134" s="7"/>
    </row>
    <row r="135" spans="1:19">
      <c r="A135" s="178"/>
      <c r="B135" s="3"/>
      <c r="C135" s="3"/>
      <c r="D135" s="3"/>
      <c r="E135" s="3"/>
      <c r="F135" s="3"/>
      <c r="G135" s="3"/>
      <c r="H135" s="3"/>
      <c r="I135" s="3"/>
      <c r="J135" s="3"/>
      <c r="K135" s="3"/>
      <c r="L135" s="3"/>
      <c r="M135" s="3"/>
      <c r="N135" s="3"/>
      <c r="O135" s="3"/>
      <c r="P135" s="3"/>
      <c r="Q135" s="3"/>
      <c r="R135" s="167"/>
      <c r="S135" s="3"/>
    </row>
    <row r="136" spans="1:19">
      <c r="A136" s="184"/>
      <c r="B136" s="7"/>
      <c r="C136" s="7"/>
      <c r="D136" s="7"/>
      <c r="E136" s="7"/>
      <c r="F136" s="7"/>
      <c r="G136" s="7"/>
      <c r="H136" s="7"/>
      <c r="I136" s="7"/>
      <c r="J136" s="7"/>
      <c r="K136" s="7"/>
      <c r="L136" s="7"/>
      <c r="M136" s="7"/>
      <c r="N136" s="7"/>
      <c r="O136" s="7"/>
      <c r="P136" s="7"/>
      <c r="Q136" s="7"/>
      <c r="R136" s="166"/>
      <c r="S136" s="7"/>
    </row>
    <row r="137" spans="1:19">
      <c r="A137" s="178"/>
      <c r="B137" s="3"/>
      <c r="C137" s="3"/>
      <c r="D137" s="3"/>
      <c r="E137" s="3"/>
      <c r="F137" s="3"/>
      <c r="G137" s="3"/>
      <c r="H137" s="3"/>
      <c r="I137" s="3"/>
      <c r="J137" s="3"/>
      <c r="K137" s="3"/>
      <c r="L137" s="3"/>
      <c r="M137" s="3"/>
      <c r="N137" s="3"/>
      <c r="O137" s="3"/>
      <c r="P137" s="3"/>
      <c r="Q137" s="3"/>
      <c r="R137" s="167"/>
      <c r="S137" s="3"/>
    </row>
    <row r="138" spans="1:19">
      <c r="A138" s="184"/>
      <c r="B138" s="7"/>
      <c r="C138" s="7"/>
      <c r="D138" s="7"/>
      <c r="E138" s="7"/>
      <c r="F138" s="7"/>
      <c r="G138" s="7"/>
      <c r="H138" s="7"/>
      <c r="I138" s="7"/>
      <c r="J138" s="7"/>
      <c r="K138" s="7"/>
      <c r="L138" s="7"/>
      <c r="M138" s="7"/>
      <c r="N138" s="7"/>
      <c r="O138" s="7"/>
      <c r="P138" s="7"/>
      <c r="Q138" s="7"/>
      <c r="R138" s="166"/>
      <c r="S138" s="7"/>
    </row>
    <row r="139" spans="1:19">
      <c r="A139" s="178"/>
      <c r="B139" s="3"/>
      <c r="C139" s="3"/>
      <c r="D139" s="3"/>
      <c r="E139" s="3"/>
      <c r="F139" s="3"/>
      <c r="G139" s="3"/>
      <c r="H139" s="3"/>
      <c r="I139" s="3"/>
      <c r="J139" s="3"/>
      <c r="K139" s="3"/>
      <c r="L139" s="3"/>
      <c r="M139" s="3"/>
      <c r="N139" s="3"/>
      <c r="O139" s="3"/>
      <c r="P139" s="3"/>
      <c r="Q139" s="3"/>
      <c r="R139" s="167"/>
      <c r="S139" s="3"/>
    </row>
    <row r="140" spans="1:19">
      <c r="A140" s="184"/>
      <c r="B140" s="7"/>
      <c r="C140" s="7"/>
      <c r="D140" s="7"/>
      <c r="E140" s="7"/>
      <c r="F140" s="7"/>
      <c r="G140" s="7"/>
      <c r="H140" s="7"/>
      <c r="I140" s="7"/>
      <c r="J140" s="7"/>
      <c r="K140" s="7"/>
      <c r="L140" s="7"/>
      <c r="M140" s="7"/>
      <c r="N140" s="7"/>
      <c r="O140" s="7"/>
      <c r="P140" s="7"/>
      <c r="Q140" s="7"/>
      <c r="R140" s="166"/>
      <c r="S140" s="7"/>
    </row>
    <row r="141" spans="1:19">
      <c r="A141" s="178"/>
      <c r="B141" s="3"/>
      <c r="C141" s="3"/>
      <c r="D141" s="3"/>
      <c r="E141" s="3"/>
      <c r="F141" s="3"/>
      <c r="G141" s="3"/>
      <c r="H141" s="3"/>
      <c r="I141" s="3"/>
      <c r="J141" s="3"/>
      <c r="K141" s="3"/>
      <c r="L141" s="3"/>
      <c r="M141" s="3"/>
      <c r="N141" s="3"/>
      <c r="O141" s="3"/>
      <c r="P141" s="3"/>
      <c r="Q141" s="3"/>
      <c r="R141" s="167"/>
      <c r="S141" s="3"/>
    </row>
    <row r="142" spans="1:19">
      <c r="A142" s="184"/>
      <c r="B142" s="7"/>
      <c r="C142" s="7"/>
      <c r="D142" s="7"/>
      <c r="E142" s="7"/>
      <c r="F142" s="7"/>
      <c r="G142" s="7"/>
      <c r="H142" s="7"/>
      <c r="I142" s="7"/>
      <c r="J142" s="7"/>
      <c r="K142" s="7"/>
      <c r="L142" s="7"/>
      <c r="M142" s="7"/>
      <c r="N142" s="7"/>
      <c r="O142" s="7"/>
      <c r="P142" s="7"/>
      <c r="Q142" s="7"/>
      <c r="R142" s="166"/>
      <c r="S142" s="7"/>
    </row>
    <row r="143" spans="1:19">
      <c r="A143" s="178"/>
      <c r="B143" s="3"/>
      <c r="C143" s="3"/>
      <c r="D143" s="3"/>
      <c r="E143" s="3"/>
      <c r="F143" s="3"/>
      <c r="G143" s="3"/>
      <c r="H143" s="3"/>
      <c r="I143" s="3"/>
      <c r="J143" s="3"/>
      <c r="K143" s="3"/>
      <c r="L143" s="3"/>
      <c r="M143" s="3"/>
      <c r="N143" s="3"/>
      <c r="O143" s="3"/>
      <c r="P143" s="3"/>
      <c r="Q143" s="3"/>
      <c r="R143" s="167"/>
      <c r="S143" s="3"/>
    </row>
    <row r="144" spans="1:19">
      <c r="A144" s="184"/>
      <c r="B144" s="7"/>
      <c r="C144" s="7"/>
      <c r="D144" s="7"/>
      <c r="E144" s="7"/>
      <c r="F144" s="7"/>
      <c r="G144" s="7"/>
      <c r="H144" s="7"/>
      <c r="I144" s="7"/>
      <c r="J144" s="7"/>
      <c r="K144" s="7"/>
      <c r="L144" s="7"/>
      <c r="M144" s="7"/>
      <c r="N144" s="7"/>
      <c r="O144" s="7"/>
      <c r="P144" s="7"/>
      <c r="Q144" s="7"/>
      <c r="R144" s="166"/>
      <c r="S144" s="7"/>
    </row>
    <row r="145" spans="1:19">
      <c r="A145" s="178"/>
      <c r="B145" s="3"/>
      <c r="C145" s="3"/>
      <c r="D145" s="3"/>
      <c r="E145" s="3"/>
      <c r="F145" s="3"/>
      <c r="G145" s="3"/>
      <c r="H145" s="3"/>
      <c r="I145" s="3"/>
      <c r="J145" s="3"/>
      <c r="K145" s="3"/>
      <c r="L145" s="3"/>
      <c r="M145" s="3"/>
      <c r="N145" s="3"/>
      <c r="O145" s="3"/>
      <c r="P145" s="3"/>
      <c r="Q145" s="3"/>
      <c r="R145" s="167"/>
      <c r="S145" s="3"/>
    </row>
    <row r="146" spans="1:19">
      <c r="A146" s="184"/>
      <c r="B146" s="7"/>
      <c r="C146" s="7"/>
      <c r="D146" s="7"/>
      <c r="E146" s="7"/>
      <c r="F146" s="7"/>
      <c r="G146" s="7"/>
      <c r="H146" s="7"/>
      <c r="I146" s="7"/>
      <c r="J146" s="7"/>
      <c r="K146" s="7"/>
      <c r="L146" s="7"/>
      <c r="M146" s="7"/>
      <c r="N146" s="7"/>
      <c r="O146" s="7"/>
      <c r="P146" s="7"/>
      <c r="Q146" s="7"/>
      <c r="R146" s="166"/>
      <c r="S146" s="7"/>
    </row>
    <row r="147" spans="1:19">
      <c r="A147" s="178"/>
      <c r="B147" s="3"/>
      <c r="C147" s="3"/>
      <c r="D147" s="3"/>
      <c r="E147" s="3"/>
      <c r="F147" s="3"/>
      <c r="G147" s="3"/>
      <c r="H147" s="3"/>
      <c r="I147" s="3"/>
      <c r="J147" s="3"/>
      <c r="K147" s="3"/>
      <c r="L147" s="3"/>
      <c r="M147" s="3"/>
      <c r="N147" s="3"/>
      <c r="O147" s="3"/>
      <c r="P147" s="3"/>
      <c r="Q147" s="3"/>
      <c r="R147" s="167"/>
      <c r="S147" s="3"/>
    </row>
    <row r="148" spans="1:19">
      <c r="A148" s="184"/>
      <c r="B148" s="7"/>
      <c r="C148" s="7"/>
      <c r="D148" s="7"/>
      <c r="E148" s="7"/>
      <c r="F148" s="7"/>
      <c r="G148" s="7"/>
      <c r="H148" s="7"/>
      <c r="I148" s="7"/>
      <c r="J148" s="7"/>
      <c r="K148" s="7"/>
      <c r="L148" s="7"/>
      <c r="M148" s="7"/>
      <c r="N148" s="7"/>
      <c r="O148" s="7"/>
      <c r="P148" s="7"/>
      <c r="Q148" s="7"/>
      <c r="R148" s="166"/>
      <c r="S148" s="7"/>
    </row>
    <row r="149" spans="1:19">
      <c r="A149" s="178"/>
      <c r="B149" s="3"/>
      <c r="C149" s="3"/>
      <c r="D149" s="3"/>
      <c r="E149" s="3"/>
      <c r="F149" s="3"/>
      <c r="G149" s="3"/>
      <c r="H149" s="3"/>
      <c r="I149" s="3"/>
      <c r="J149" s="3"/>
      <c r="K149" s="3"/>
      <c r="L149" s="3"/>
      <c r="M149" s="3"/>
      <c r="N149" s="3"/>
      <c r="O149" s="3"/>
      <c r="P149" s="3"/>
      <c r="Q149" s="3"/>
      <c r="R149" s="167"/>
      <c r="S149" s="3"/>
    </row>
    <row r="150" spans="1:19">
      <c r="A150" s="184"/>
      <c r="B150" s="7"/>
      <c r="C150" s="7"/>
      <c r="D150" s="7"/>
      <c r="E150" s="7"/>
      <c r="F150" s="7"/>
      <c r="G150" s="7"/>
      <c r="H150" s="7"/>
      <c r="I150" s="7"/>
      <c r="J150" s="7"/>
      <c r="K150" s="7"/>
      <c r="L150" s="7"/>
      <c r="M150" s="7"/>
      <c r="N150" s="7"/>
      <c r="O150" s="7"/>
      <c r="P150" s="7"/>
      <c r="Q150" s="7"/>
      <c r="R150" s="166"/>
      <c r="S150" s="7"/>
    </row>
    <row r="151" spans="1:19">
      <c r="A151" s="184"/>
      <c r="B151" s="7"/>
      <c r="C151" s="7"/>
      <c r="D151" s="7"/>
      <c r="E151" s="7"/>
      <c r="F151" s="7"/>
      <c r="G151" s="7"/>
      <c r="H151" s="7"/>
      <c r="I151" s="7"/>
      <c r="J151" s="7"/>
      <c r="K151" s="7"/>
      <c r="L151" s="7"/>
      <c r="M151" s="7"/>
      <c r="N151" s="7"/>
      <c r="O151" s="7"/>
      <c r="P151" s="7"/>
      <c r="Q151" s="7"/>
      <c r="R151" s="166"/>
      <c r="S151" s="7"/>
    </row>
    <row r="152" spans="1:19">
      <c r="A152" s="178"/>
      <c r="B152" s="3"/>
      <c r="C152" s="3"/>
      <c r="D152" s="3"/>
      <c r="E152" s="3"/>
      <c r="F152" s="3"/>
      <c r="G152" s="3"/>
      <c r="H152" s="3"/>
      <c r="I152" s="3"/>
      <c r="J152" s="3"/>
      <c r="K152" s="3"/>
      <c r="L152" s="3"/>
      <c r="M152" s="3"/>
      <c r="N152" s="3"/>
      <c r="O152" s="3"/>
      <c r="P152" s="3"/>
      <c r="Q152" s="3"/>
      <c r="R152" s="167"/>
      <c r="S152" s="3"/>
    </row>
    <row r="153" spans="1:19">
      <c r="A153" s="184"/>
      <c r="B153" s="7"/>
      <c r="C153" s="7"/>
      <c r="D153" s="7"/>
      <c r="E153" s="7"/>
      <c r="F153" s="7"/>
      <c r="G153" s="7"/>
      <c r="H153" s="7"/>
      <c r="I153" s="7"/>
      <c r="J153" s="7"/>
      <c r="K153" s="7"/>
      <c r="L153" s="7"/>
      <c r="M153" s="7"/>
      <c r="N153" s="7"/>
      <c r="O153" s="7"/>
      <c r="P153" s="7"/>
      <c r="Q153" s="7"/>
      <c r="R153" s="166"/>
      <c r="S153" s="7"/>
    </row>
    <row r="154" spans="1:19">
      <c r="A154" s="178"/>
      <c r="B154" s="3"/>
      <c r="C154" s="3"/>
      <c r="D154" s="3"/>
      <c r="E154" s="3"/>
      <c r="F154" s="3"/>
      <c r="G154" s="3"/>
      <c r="H154" s="3"/>
      <c r="I154" s="3"/>
      <c r="J154" s="3"/>
      <c r="K154" s="3"/>
      <c r="L154" s="3"/>
      <c r="M154" s="3"/>
      <c r="N154" s="3"/>
      <c r="O154" s="3"/>
      <c r="P154" s="3"/>
      <c r="Q154" s="3"/>
      <c r="R154" s="167"/>
      <c r="S154" s="3"/>
    </row>
    <row r="155" spans="1:19">
      <c r="A155" s="184"/>
      <c r="B155" s="7"/>
      <c r="C155" s="7"/>
      <c r="D155" s="7"/>
      <c r="E155" s="7"/>
      <c r="F155" s="7"/>
      <c r="G155" s="7"/>
      <c r="H155" s="7"/>
      <c r="I155" s="7"/>
      <c r="J155" s="7"/>
      <c r="K155" s="7"/>
      <c r="L155" s="7"/>
      <c r="M155" s="7"/>
      <c r="N155" s="7"/>
      <c r="O155" s="7"/>
      <c r="P155" s="7"/>
      <c r="Q155" s="7"/>
      <c r="R155" s="166"/>
      <c r="S155" s="7"/>
    </row>
    <row r="156" spans="1:19">
      <c r="A156" s="178"/>
      <c r="B156" s="3"/>
      <c r="C156" s="3"/>
      <c r="D156" s="3"/>
      <c r="E156" s="3"/>
      <c r="F156" s="3"/>
      <c r="G156" s="3"/>
      <c r="H156" s="3"/>
      <c r="I156" s="3"/>
      <c r="J156" s="3"/>
      <c r="K156" s="3"/>
      <c r="L156" s="3"/>
      <c r="M156" s="3"/>
      <c r="N156" s="3"/>
      <c r="O156" s="3"/>
      <c r="P156" s="3"/>
      <c r="Q156" s="3"/>
      <c r="R156" s="167"/>
      <c r="S156" s="3"/>
    </row>
    <row r="157" spans="1:19">
      <c r="A157" s="184"/>
      <c r="B157" s="7"/>
      <c r="C157" s="7"/>
      <c r="D157" s="7"/>
      <c r="E157" s="7"/>
      <c r="F157" s="7"/>
      <c r="G157" s="7"/>
      <c r="H157" s="7"/>
      <c r="I157" s="7"/>
      <c r="J157" s="7"/>
      <c r="K157" s="7"/>
      <c r="L157" s="7"/>
      <c r="M157" s="7"/>
      <c r="N157" s="7"/>
      <c r="O157" s="7"/>
      <c r="P157" s="7"/>
      <c r="Q157" s="7"/>
      <c r="R157" s="166"/>
      <c r="S157" s="7"/>
    </row>
    <row r="158" spans="1:19">
      <c r="A158" s="178"/>
      <c r="B158" s="3"/>
      <c r="C158" s="3"/>
      <c r="D158" s="3"/>
      <c r="E158" s="3"/>
      <c r="F158" s="3"/>
      <c r="G158" s="3"/>
      <c r="H158" s="3"/>
      <c r="I158" s="3"/>
      <c r="J158" s="3"/>
      <c r="K158" s="3"/>
      <c r="L158" s="3"/>
      <c r="M158" s="3"/>
      <c r="N158" s="3"/>
      <c r="O158" s="3"/>
      <c r="P158" s="3"/>
      <c r="Q158" s="3"/>
      <c r="R158" s="167"/>
      <c r="S158" s="3"/>
    </row>
    <row r="159" spans="1:19">
      <c r="A159" s="184"/>
      <c r="B159" s="7"/>
      <c r="C159" s="7"/>
      <c r="D159" s="7"/>
      <c r="E159" s="7"/>
      <c r="F159" s="7"/>
      <c r="G159" s="7"/>
      <c r="H159" s="7"/>
      <c r="I159" s="7"/>
      <c r="J159" s="7"/>
      <c r="K159" s="7"/>
      <c r="L159" s="7"/>
      <c r="M159" s="7"/>
      <c r="N159" s="7"/>
      <c r="O159" s="7"/>
      <c r="P159" s="7"/>
      <c r="Q159" s="7"/>
      <c r="R159" s="166"/>
      <c r="S159" s="7"/>
    </row>
    <row r="160" spans="1:19">
      <c r="A160" s="178"/>
      <c r="B160" s="3"/>
      <c r="C160" s="3"/>
      <c r="D160" s="3"/>
      <c r="E160" s="3"/>
      <c r="F160" s="3"/>
      <c r="G160" s="3"/>
      <c r="H160" s="3"/>
      <c r="I160" s="3"/>
      <c r="J160" s="3"/>
      <c r="K160" s="3"/>
      <c r="L160" s="3"/>
      <c r="M160" s="3"/>
      <c r="N160" s="3"/>
      <c r="O160" s="3"/>
      <c r="P160" s="3"/>
      <c r="Q160" s="3"/>
      <c r="R160" s="167"/>
      <c r="S160" s="3"/>
    </row>
    <row r="161" spans="1:19">
      <c r="A161" s="184"/>
      <c r="B161" s="7"/>
      <c r="C161" s="7"/>
      <c r="D161" s="7"/>
      <c r="E161" s="7"/>
      <c r="F161" s="7"/>
      <c r="G161" s="7"/>
      <c r="H161" s="7"/>
      <c r="I161" s="7"/>
      <c r="J161" s="7"/>
      <c r="K161" s="7"/>
      <c r="L161" s="7"/>
      <c r="M161" s="7"/>
      <c r="N161" s="7"/>
      <c r="O161" s="7"/>
      <c r="P161" s="7"/>
      <c r="Q161" s="7"/>
      <c r="R161" s="166"/>
      <c r="S161" s="7"/>
    </row>
    <row r="162" spans="1:19">
      <c r="A162" s="178"/>
      <c r="B162" s="3"/>
      <c r="C162" s="3"/>
      <c r="D162" s="3"/>
      <c r="E162" s="3"/>
      <c r="F162" s="3"/>
      <c r="G162" s="3"/>
      <c r="H162" s="3"/>
      <c r="I162" s="3"/>
      <c r="J162" s="3"/>
      <c r="K162" s="3"/>
      <c r="L162" s="3"/>
      <c r="M162" s="3"/>
      <c r="N162" s="3"/>
      <c r="O162" s="3"/>
      <c r="P162" s="3"/>
      <c r="Q162" s="3"/>
      <c r="R162" s="167"/>
      <c r="S162" s="3"/>
    </row>
    <row r="163" spans="1:19">
      <c r="A163" s="184"/>
      <c r="B163" s="7"/>
      <c r="C163" s="7"/>
      <c r="D163" s="7"/>
      <c r="E163" s="7"/>
      <c r="F163" s="7"/>
      <c r="G163" s="7"/>
      <c r="H163" s="7"/>
      <c r="I163" s="7"/>
      <c r="J163" s="7"/>
      <c r="K163" s="7"/>
      <c r="L163" s="7"/>
      <c r="M163" s="7"/>
      <c r="N163" s="7"/>
      <c r="O163" s="7"/>
      <c r="P163" s="7"/>
      <c r="Q163" s="7"/>
      <c r="R163" s="166"/>
      <c r="S163" s="7"/>
    </row>
    <row r="164" spans="1:19">
      <c r="A164" s="178"/>
      <c r="B164" s="3"/>
      <c r="C164" s="3"/>
      <c r="D164" s="3"/>
      <c r="E164" s="3"/>
      <c r="F164" s="3"/>
      <c r="G164" s="3"/>
      <c r="H164" s="3"/>
      <c r="I164" s="3"/>
      <c r="J164" s="3"/>
      <c r="K164" s="3"/>
      <c r="L164" s="3"/>
      <c r="M164" s="3"/>
      <c r="N164" s="3"/>
      <c r="O164" s="3"/>
      <c r="P164" s="3"/>
      <c r="Q164" s="3"/>
      <c r="R164" s="167"/>
      <c r="S164" s="3"/>
    </row>
    <row r="165" spans="1:19">
      <c r="A165" s="184"/>
      <c r="B165" s="7"/>
      <c r="C165" s="7"/>
      <c r="D165" s="7"/>
      <c r="E165" s="7"/>
      <c r="F165" s="7"/>
      <c r="G165" s="7"/>
      <c r="H165" s="7"/>
      <c r="I165" s="7"/>
      <c r="J165" s="7"/>
      <c r="K165" s="7"/>
      <c r="L165" s="7"/>
      <c r="M165" s="7"/>
      <c r="N165" s="7"/>
      <c r="O165" s="7"/>
      <c r="P165" s="7"/>
      <c r="Q165" s="7"/>
      <c r="R165" s="166"/>
      <c r="S165" s="7"/>
    </row>
    <row r="166" spans="1:19">
      <c r="A166" s="178"/>
      <c r="B166" s="3"/>
      <c r="C166" s="3"/>
      <c r="D166" s="3"/>
      <c r="E166" s="3"/>
      <c r="F166" s="3"/>
      <c r="G166" s="3"/>
      <c r="H166" s="3"/>
      <c r="I166" s="3"/>
      <c r="J166" s="3"/>
      <c r="K166" s="3"/>
      <c r="L166" s="3"/>
      <c r="M166" s="3"/>
      <c r="N166" s="3"/>
      <c r="O166" s="3"/>
      <c r="P166" s="3"/>
      <c r="Q166" s="3"/>
      <c r="R166" s="167"/>
      <c r="S166" s="3"/>
    </row>
    <row r="167" spans="1:19">
      <c r="A167" s="184"/>
      <c r="B167" s="7"/>
      <c r="C167" s="7"/>
      <c r="D167" s="7"/>
      <c r="E167" s="7"/>
      <c r="F167" s="7"/>
      <c r="G167" s="7"/>
      <c r="H167" s="7"/>
      <c r="I167" s="7"/>
      <c r="J167" s="7"/>
      <c r="K167" s="7"/>
      <c r="L167" s="7"/>
      <c r="M167" s="7"/>
      <c r="N167" s="7"/>
      <c r="O167" s="7"/>
      <c r="P167" s="7"/>
      <c r="Q167" s="7"/>
      <c r="R167" s="166"/>
      <c r="S167" s="7"/>
    </row>
    <row r="168" spans="1:19">
      <c r="A168" s="178"/>
      <c r="B168" s="3"/>
      <c r="C168" s="3"/>
      <c r="D168" s="3"/>
      <c r="E168" s="3"/>
      <c r="F168" s="3"/>
      <c r="G168" s="3"/>
      <c r="H168" s="3"/>
      <c r="I168" s="3"/>
      <c r="J168" s="3"/>
      <c r="K168" s="3"/>
      <c r="L168" s="3"/>
      <c r="M168" s="3"/>
      <c r="N168" s="3"/>
      <c r="O168" s="3"/>
      <c r="P168" s="3"/>
      <c r="Q168" s="3"/>
      <c r="R168" s="167"/>
      <c r="S168" s="3"/>
    </row>
    <row r="169" spans="1:19">
      <c r="A169" s="184"/>
      <c r="B169" s="7"/>
      <c r="C169" s="7"/>
      <c r="D169" s="7"/>
      <c r="E169" s="7"/>
      <c r="F169" s="7"/>
      <c r="G169" s="7"/>
      <c r="H169" s="7"/>
      <c r="I169" s="7"/>
      <c r="J169" s="7"/>
      <c r="K169" s="7"/>
      <c r="L169" s="7"/>
      <c r="M169" s="7"/>
      <c r="N169" s="7"/>
      <c r="O169" s="7"/>
      <c r="P169" s="7"/>
      <c r="Q169" s="7"/>
      <c r="R169" s="166"/>
      <c r="S169" s="7"/>
    </row>
    <row r="170" spans="1:19">
      <c r="A170" s="178"/>
      <c r="B170" s="3"/>
      <c r="C170" s="3"/>
      <c r="D170" s="3"/>
      <c r="E170" s="3"/>
      <c r="F170" s="3"/>
      <c r="G170" s="3"/>
      <c r="H170" s="3"/>
      <c r="I170" s="3"/>
      <c r="J170" s="3"/>
      <c r="K170" s="3"/>
      <c r="L170" s="3"/>
      <c r="M170" s="3"/>
      <c r="N170" s="3"/>
      <c r="O170" s="3"/>
      <c r="P170" s="3"/>
      <c r="Q170" s="3"/>
      <c r="R170" s="167"/>
      <c r="S170" s="3"/>
    </row>
    <row r="171" spans="1:19">
      <c r="A171" s="184"/>
      <c r="B171" s="7"/>
      <c r="C171" s="7"/>
      <c r="D171" s="7"/>
      <c r="E171" s="7"/>
      <c r="F171" s="7"/>
      <c r="G171" s="7"/>
      <c r="H171" s="7"/>
      <c r="I171" s="7"/>
      <c r="J171" s="7"/>
      <c r="K171" s="7"/>
      <c r="L171" s="7"/>
      <c r="M171" s="7"/>
      <c r="N171" s="7"/>
      <c r="O171" s="7"/>
      <c r="P171" s="7"/>
      <c r="Q171" s="7"/>
      <c r="R171" s="166"/>
      <c r="S171" s="7"/>
    </row>
    <row r="172" spans="1:19">
      <c r="A172" s="178"/>
      <c r="B172" s="3"/>
      <c r="C172" s="3"/>
      <c r="D172" s="3"/>
      <c r="E172" s="3"/>
      <c r="F172" s="3"/>
      <c r="G172" s="3"/>
      <c r="H172" s="3"/>
      <c r="I172" s="3"/>
      <c r="J172" s="3"/>
      <c r="K172" s="3"/>
      <c r="L172" s="3"/>
      <c r="M172" s="3"/>
      <c r="N172" s="3"/>
      <c r="O172" s="3"/>
      <c r="P172" s="3"/>
      <c r="Q172" s="3"/>
      <c r="R172" s="167"/>
      <c r="S172" s="3"/>
    </row>
    <row r="173" spans="1:19">
      <c r="A173" s="184"/>
      <c r="B173" s="7"/>
      <c r="C173" s="7"/>
      <c r="D173" s="7"/>
      <c r="E173" s="7"/>
      <c r="F173" s="7"/>
      <c r="G173" s="7"/>
      <c r="H173" s="7"/>
      <c r="I173" s="7"/>
      <c r="J173" s="7"/>
      <c r="K173" s="7"/>
      <c r="L173" s="7"/>
      <c r="M173" s="7"/>
      <c r="N173" s="7"/>
      <c r="O173" s="7"/>
      <c r="P173" s="7"/>
      <c r="Q173" s="7"/>
      <c r="R173" s="166"/>
      <c r="S173" s="7"/>
    </row>
    <row r="174" spans="1:19">
      <c r="A174" s="178"/>
      <c r="B174" s="3"/>
      <c r="C174" s="3"/>
      <c r="D174" s="3"/>
      <c r="E174" s="3"/>
      <c r="F174" s="3"/>
      <c r="G174" s="3"/>
      <c r="H174" s="3"/>
      <c r="I174" s="3"/>
      <c r="J174" s="3"/>
      <c r="K174" s="3"/>
      <c r="L174" s="3"/>
      <c r="M174" s="3"/>
      <c r="N174" s="3"/>
      <c r="O174" s="3"/>
      <c r="P174" s="3"/>
      <c r="Q174" s="3"/>
      <c r="R174" s="167"/>
      <c r="S174" s="3"/>
    </row>
    <row r="175" spans="1:19">
      <c r="A175" s="184"/>
      <c r="B175" s="7"/>
      <c r="C175" s="7"/>
      <c r="D175" s="7"/>
      <c r="E175" s="7"/>
      <c r="F175" s="7"/>
      <c r="G175" s="7"/>
      <c r="H175" s="7"/>
      <c r="I175" s="7"/>
      <c r="J175" s="7"/>
      <c r="K175" s="7"/>
      <c r="L175" s="7"/>
      <c r="M175" s="7"/>
      <c r="N175" s="7"/>
      <c r="O175" s="7"/>
      <c r="P175" s="7"/>
      <c r="Q175" s="7"/>
      <c r="R175" s="166"/>
      <c r="S175" s="7"/>
    </row>
    <row r="176" spans="1:19">
      <c r="A176" s="178"/>
      <c r="B176" s="3"/>
      <c r="C176" s="3"/>
      <c r="D176" s="3"/>
      <c r="E176" s="3"/>
      <c r="F176" s="3"/>
      <c r="G176" s="3"/>
      <c r="H176" s="3"/>
      <c r="I176" s="3"/>
      <c r="J176" s="3"/>
      <c r="K176" s="3"/>
      <c r="L176" s="3"/>
      <c r="M176" s="3"/>
      <c r="N176" s="3"/>
      <c r="O176" s="3"/>
      <c r="P176" s="3"/>
      <c r="Q176" s="3"/>
      <c r="R176" s="167"/>
      <c r="S176" s="3"/>
    </row>
    <row r="177" spans="1:19">
      <c r="A177" s="184"/>
      <c r="B177" s="7"/>
      <c r="C177" s="7"/>
      <c r="D177" s="7"/>
      <c r="E177" s="7"/>
      <c r="F177" s="7"/>
      <c r="G177" s="7"/>
      <c r="H177" s="7"/>
      <c r="I177" s="7"/>
      <c r="J177" s="7"/>
      <c r="K177" s="7"/>
      <c r="L177" s="7"/>
      <c r="M177" s="7"/>
      <c r="N177" s="7"/>
      <c r="O177" s="7"/>
      <c r="P177" s="7"/>
      <c r="Q177" s="7"/>
      <c r="R177" s="166"/>
      <c r="S177" s="7"/>
    </row>
    <row r="178" spans="1:19">
      <c r="A178" s="178"/>
      <c r="B178" s="3"/>
      <c r="C178" s="3"/>
      <c r="D178" s="3"/>
      <c r="E178" s="3"/>
      <c r="F178" s="3"/>
      <c r="G178" s="3"/>
      <c r="H178" s="3"/>
      <c r="I178" s="3"/>
      <c r="J178" s="3"/>
      <c r="K178" s="3"/>
      <c r="L178" s="3"/>
      <c r="M178" s="3"/>
      <c r="N178" s="3"/>
      <c r="O178" s="3"/>
      <c r="P178" s="3"/>
      <c r="Q178" s="3"/>
      <c r="R178" s="167"/>
      <c r="S178" s="3"/>
    </row>
    <row r="179" spans="1:19">
      <c r="A179" s="184"/>
      <c r="B179" s="7"/>
      <c r="C179" s="7"/>
      <c r="D179" s="7"/>
      <c r="E179" s="7"/>
      <c r="F179" s="7"/>
      <c r="G179" s="7"/>
      <c r="H179" s="7"/>
      <c r="I179" s="7"/>
      <c r="J179" s="7"/>
      <c r="K179" s="7"/>
      <c r="L179" s="7"/>
      <c r="M179" s="7"/>
      <c r="N179" s="7"/>
      <c r="O179" s="7"/>
      <c r="P179" s="7"/>
      <c r="Q179" s="7"/>
      <c r="R179" s="166"/>
      <c r="S179" s="7"/>
    </row>
    <row r="180" spans="1:19">
      <c r="A180" s="178"/>
      <c r="B180" s="3"/>
      <c r="C180" s="3"/>
      <c r="D180" s="3"/>
      <c r="E180" s="3"/>
      <c r="F180" s="3"/>
      <c r="G180" s="3"/>
      <c r="H180" s="3"/>
      <c r="I180" s="3"/>
      <c r="J180" s="3"/>
      <c r="K180" s="3"/>
      <c r="L180" s="3"/>
      <c r="M180" s="3"/>
      <c r="N180" s="3"/>
      <c r="O180" s="3"/>
      <c r="P180" s="3"/>
      <c r="Q180" s="3"/>
      <c r="R180" s="167"/>
      <c r="S180" s="3"/>
    </row>
    <row r="181" spans="1:19">
      <c r="A181" s="184"/>
      <c r="B181" s="7"/>
      <c r="C181" s="7"/>
      <c r="D181" s="7"/>
      <c r="E181" s="7"/>
      <c r="F181" s="7"/>
      <c r="G181" s="7"/>
      <c r="H181" s="7"/>
      <c r="I181" s="7"/>
      <c r="J181" s="7"/>
      <c r="K181" s="7"/>
      <c r="L181" s="7"/>
      <c r="M181" s="7"/>
      <c r="N181" s="7"/>
      <c r="O181" s="7"/>
      <c r="P181" s="7"/>
      <c r="Q181" s="7"/>
      <c r="R181" s="166"/>
      <c r="S181" s="7"/>
    </row>
    <row r="182" spans="1:19">
      <c r="A182" s="178"/>
      <c r="B182" s="3"/>
      <c r="C182" s="3"/>
      <c r="D182" s="3"/>
      <c r="E182" s="3"/>
      <c r="F182" s="3"/>
      <c r="G182" s="3"/>
      <c r="H182" s="3"/>
      <c r="I182" s="3"/>
      <c r="J182" s="3"/>
      <c r="K182" s="3"/>
      <c r="L182" s="3"/>
      <c r="M182" s="3"/>
      <c r="N182" s="3"/>
      <c r="O182" s="3"/>
      <c r="P182" s="3"/>
      <c r="Q182" s="3"/>
      <c r="R182" s="167"/>
      <c r="S182" s="3"/>
    </row>
    <row r="183" spans="1:19">
      <c r="A183" s="184"/>
      <c r="B183" s="7"/>
      <c r="C183" s="7"/>
      <c r="D183" s="7"/>
      <c r="E183" s="7"/>
      <c r="F183" s="7"/>
      <c r="G183" s="7"/>
      <c r="H183" s="7"/>
      <c r="I183" s="7"/>
      <c r="J183" s="7"/>
      <c r="K183" s="7"/>
      <c r="L183" s="7"/>
      <c r="M183" s="7"/>
      <c r="N183" s="7"/>
      <c r="O183" s="7"/>
      <c r="P183" s="7"/>
      <c r="Q183" s="7"/>
      <c r="R183" s="166"/>
      <c r="S183" s="7"/>
    </row>
    <row r="184" spans="1:19">
      <c r="A184" s="178"/>
      <c r="B184" s="3"/>
      <c r="C184" s="3"/>
      <c r="D184" s="3"/>
      <c r="E184" s="3"/>
      <c r="F184" s="3"/>
      <c r="G184" s="3"/>
      <c r="H184" s="3"/>
      <c r="I184" s="3"/>
      <c r="J184" s="3"/>
      <c r="K184" s="3"/>
      <c r="L184" s="3"/>
      <c r="M184" s="3"/>
      <c r="N184" s="3"/>
      <c r="O184" s="3"/>
      <c r="P184" s="3"/>
      <c r="Q184" s="3"/>
      <c r="R184" s="167"/>
      <c r="S184" s="3"/>
    </row>
    <row r="185" spans="1:19">
      <c r="A185" s="184"/>
      <c r="B185" s="7"/>
      <c r="C185" s="7"/>
      <c r="D185" s="7"/>
      <c r="E185" s="7"/>
      <c r="F185" s="7"/>
      <c r="G185" s="7"/>
      <c r="H185" s="7"/>
      <c r="I185" s="7"/>
      <c r="J185" s="7"/>
      <c r="K185" s="7"/>
      <c r="L185" s="7"/>
      <c r="M185" s="7"/>
      <c r="N185" s="7"/>
      <c r="O185" s="7"/>
      <c r="P185" s="7"/>
      <c r="Q185" s="7"/>
      <c r="R185" s="166"/>
      <c r="S185" s="7"/>
    </row>
    <row r="186" spans="1:19">
      <c r="A186" s="178"/>
      <c r="B186" s="3"/>
      <c r="C186" s="3"/>
      <c r="D186" s="3"/>
      <c r="E186" s="3"/>
      <c r="F186" s="3"/>
      <c r="G186" s="3"/>
      <c r="H186" s="3"/>
      <c r="I186" s="3"/>
      <c r="J186" s="3"/>
      <c r="K186" s="3"/>
      <c r="L186" s="3"/>
      <c r="M186" s="3"/>
      <c r="N186" s="3"/>
      <c r="O186" s="3"/>
      <c r="P186" s="3"/>
      <c r="Q186" s="3"/>
      <c r="R186" s="167"/>
      <c r="S186" s="3"/>
    </row>
    <row r="187" spans="1:19">
      <c r="A187" s="184"/>
      <c r="B187" s="7"/>
      <c r="C187" s="7"/>
      <c r="D187" s="7"/>
      <c r="E187" s="7"/>
      <c r="F187" s="7"/>
      <c r="G187" s="7"/>
      <c r="H187" s="7"/>
      <c r="I187" s="7"/>
      <c r="J187" s="7"/>
      <c r="K187" s="7"/>
      <c r="L187" s="7"/>
      <c r="M187" s="7"/>
      <c r="N187" s="7"/>
      <c r="O187" s="7"/>
      <c r="P187" s="7"/>
      <c r="Q187" s="7"/>
      <c r="R187" s="166"/>
      <c r="S187" s="7"/>
    </row>
    <row r="188" spans="1:19">
      <c r="A188" s="178"/>
      <c r="B188" s="3"/>
      <c r="C188" s="3"/>
      <c r="D188" s="3"/>
      <c r="E188" s="3"/>
      <c r="F188" s="3"/>
      <c r="G188" s="3"/>
      <c r="H188" s="3"/>
      <c r="I188" s="3"/>
      <c r="J188" s="3"/>
      <c r="K188" s="3"/>
      <c r="L188" s="3"/>
      <c r="M188" s="3"/>
      <c r="N188" s="3"/>
      <c r="O188" s="3"/>
      <c r="P188" s="3"/>
      <c r="Q188" s="3"/>
      <c r="R188" s="167"/>
      <c r="S188" s="3"/>
    </row>
    <row r="189" spans="1:19">
      <c r="A189" s="184"/>
      <c r="B189" s="7"/>
      <c r="C189" s="7"/>
      <c r="D189" s="7"/>
      <c r="E189" s="7"/>
      <c r="F189" s="7"/>
      <c r="G189" s="7"/>
      <c r="H189" s="7"/>
      <c r="I189" s="7"/>
      <c r="J189" s="7"/>
      <c r="K189" s="7"/>
      <c r="L189" s="7"/>
      <c r="M189" s="7"/>
      <c r="N189" s="7"/>
      <c r="O189" s="7"/>
      <c r="P189" s="7"/>
      <c r="Q189" s="7"/>
      <c r="R189" s="166"/>
      <c r="S189" s="7"/>
    </row>
    <row r="190" spans="1:19">
      <c r="A190" s="178"/>
      <c r="B190" s="3"/>
      <c r="C190" s="3"/>
      <c r="D190" s="3"/>
      <c r="E190" s="3"/>
      <c r="F190" s="3"/>
      <c r="G190" s="3"/>
      <c r="H190" s="3"/>
      <c r="I190" s="3"/>
      <c r="J190" s="3"/>
      <c r="K190" s="3"/>
      <c r="L190" s="3"/>
      <c r="M190" s="3"/>
      <c r="N190" s="3"/>
      <c r="O190" s="3"/>
      <c r="P190" s="3"/>
      <c r="Q190" s="3"/>
      <c r="R190" s="167"/>
      <c r="S190" s="3"/>
    </row>
    <row r="191" spans="1:19">
      <c r="A191" s="184"/>
      <c r="B191" s="7"/>
      <c r="C191" s="7"/>
      <c r="D191" s="7"/>
      <c r="E191" s="7"/>
      <c r="F191" s="7"/>
      <c r="G191" s="7"/>
      <c r="H191" s="7"/>
      <c r="I191" s="7"/>
      <c r="J191" s="7"/>
      <c r="K191" s="7"/>
      <c r="L191" s="7"/>
      <c r="M191" s="7"/>
      <c r="N191" s="7"/>
      <c r="O191" s="7"/>
      <c r="P191" s="7"/>
      <c r="Q191" s="7"/>
      <c r="R191" s="166"/>
      <c r="S191" s="7"/>
    </row>
    <row r="192" spans="1:19">
      <c r="A192" s="178"/>
      <c r="B192" s="3"/>
      <c r="C192" s="3"/>
      <c r="D192" s="3"/>
      <c r="E192" s="3"/>
      <c r="F192" s="3"/>
      <c r="G192" s="3"/>
      <c r="H192" s="3"/>
      <c r="I192" s="3"/>
      <c r="J192" s="3"/>
      <c r="K192" s="3"/>
      <c r="L192" s="3"/>
      <c r="M192" s="3"/>
      <c r="N192" s="3"/>
      <c r="O192" s="3"/>
      <c r="P192" s="3"/>
      <c r="Q192" s="3"/>
      <c r="R192" s="167"/>
      <c r="S192" s="3"/>
    </row>
    <row r="193" spans="1:19">
      <c r="A193" s="184"/>
      <c r="B193" s="7"/>
      <c r="C193" s="7"/>
      <c r="D193" s="7"/>
      <c r="E193" s="7"/>
      <c r="F193" s="7"/>
      <c r="G193" s="7"/>
      <c r="H193" s="7"/>
      <c r="I193" s="7"/>
      <c r="J193" s="7"/>
      <c r="K193" s="7"/>
      <c r="L193" s="7"/>
      <c r="M193" s="7"/>
      <c r="N193" s="7"/>
      <c r="O193" s="7"/>
      <c r="P193" s="7"/>
      <c r="Q193" s="7"/>
      <c r="R193" s="166"/>
      <c r="S193" s="7"/>
    </row>
    <row r="194" spans="1:19">
      <c r="A194" s="178"/>
      <c r="B194" s="3"/>
      <c r="C194" s="3"/>
      <c r="D194" s="3"/>
      <c r="E194" s="3"/>
      <c r="F194" s="3"/>
      <c r="G194" s="3"/>
      <c r="H194" s="3"/>
      <c r="I194" s="3"/>
      <c r="J194" s="3"/>
      <c r="K194" s="3"/>
      <c r="L194" s="3"/>
      <c r="M194" s="3"/>
      <c r="N194" s="3"/>
      <c r="O194" s="3"/>
      <c r="P194" s="3"/>
      <c r="Q194" s="3"/>
      <c r="R194" s="167"/>
      <c r="S194" s="3"/>
    </row>
    <row r="195" spans="1:19">
      <c r="A195" s="184"/>
      <c r="B195" s="7"/>
      <c r="C195" s="7"/>
      <c r="D195" s="7"/>
      <c r="E195" s="7"/>
      <c r="F195" s="7"/>
      <c r="G195" s="7"/>
      <c r="H195" s="7"/>
      <c r="I195" s="7"/>
      <c r="J195" s="7"/>
      <c r="K195" s="7"/>
      <c r="L195" s="7"/>
      <c r="M195" s="7"/>
      <c r="N195" s="7"/>
      <c r="O195" s="7"/>
      <c r="P195" s="7"/>
      <c r="Q195" s="7"/>
      <c r="R195" s="166"/>
      <c r="S195" s="7"/>
    </row>
    <row r="196" spans="1:19">
      <c r="A196" s="178"/>
      <c r="B196" s="3"/>
      <c r="C196" s="3"/>
      <c r="D196" s="3"/>
      <c r="E196" s="3"/>
      <c r="F196" s="3"/>
      <c r="G196" s="3"/>
      <c r="H196" s="3"/>
      <c r="I196" s="3"/>
      <c r="J196" s="3"/>
      <c r="K196" s="3"/>
      <c r="L196" s="3"/>
      <c r="M196" s="3"/>
      <c r="N196" s="3"/>
      <c r="O196" s="3"/>
      <c r="P196" s="3"/>
      <c r="Q196" s="3"/>
      <c r="R196" s="167"/>
      <c r="S196" s="3"/>
    </row>
    <row r="197" spans="1:19">
      <c r="A197" s="184"/>
      <c r="B197" s="7"/>
      <c r="C197" s="7"/>
      <c r="D197" s="7"/>
      <c r="E197" s="7"/>
      <c r="F197" s="7"/>
      <c r="G197" s="7"/>
      <c r="H197" s="7"/>
      <c r="I197" s="7"/>
      <c r="J197" s="7"/>
      <c r="K197" s="7"/>
      <c r="L197" s="7"/>
      <c r="M197" s="7"/>
      <c r="N197" s="7"/>
      <c r="O197" s="7"/>
      <c r="P197" s="7"/>
      <c r="Q197" s="7"/>
      <c r="R197" s="166"/>
      <c r="S197" s="7"/>
    </row>
    <row r="198" spans="1:19">
      <c r="A198" s="178"/>
      <c r="B198" s="3"/>
      <c r="C198" s="3"/>
      <c r="D198" s="3"/>
      <c r="E198" s="3"/>
      <c r="F198" s="3"/>
      <c r="G198" s="3"/>
      <c r="H198" s="3"/>
      <c r="I198" s="3"/>
      <c r="J198" s="3"/>
      <c r="K198" s="3"/>
      <c r="L198" s="3"/>
      <c r="M198" s="3"/>
      <c r="N198" s="3"/>
      <c r="O198" s="3"/>
      <c r="P198" s="3"/>
      <c r="Q198" s="3"/>
      <c r="R198" s="167"/>
      <c r="S198" s="3"/>
    </row>
    <row r="199" spans="1:19">
      <c r="A199" s="184"/>
      <c r="B199" s="7"/>
      <c r="C199" s="7"/>
      <c r="D199" s="7"/>
      <c r="E199" s="7"/>
      <c r="F199" s="7"/>
      <c r="G199" s="7"/>
      <c r="H199" s="7"/>
      <c r="I199" s="7"/>
      <c r="J199" s="7"/>
      <c r="K199" s="7"/>
      <c r="L199" s="7"/>
      <c r="M199" s="7"/>
      <c r="N199" s="7"/>
      <c r="O199" s="7"/>
      <c r="P199" s="7"/>
      <c r="Q199" s="7"/>
      <c r="R199" s="166"/>
      <c r="S199" s="7"/>
    </row>
    <row r="200" spans="1:19">
      <c r="A200" s="178"/>
      <c r="B200" s="3"/>
      <c r="C200" s="3"/>
      <c r="D200" s="3"/>
      <c r="E200" s="3"/>
      <c r="F200" s="3"/>
      <c r="G200" s="3"/>
      <c r="H200" s="3"/>
      <c r="I200" s="3"/>
      <c r="J200" s="3"/>
      <c r="K200" s="3"/>
      <c r="L200" s="3"/>
      <c r="M200" s="3"/>
      <c r="N200" s="3"/>
      <c r="O200" s="3"/>
      <c r="P200" s="3"/>
      <c r="Q200" s="3"/>
      <c r="R200" s="167"/>
      <c r="S200" s="3"/>
    </row>
    <row r="201" spans="1:19">
      <c r="A201" s="184"/>
      <c r="B201" s="7"/>
      <c r="C201" s="7"/>
      <c r="D201" s="7"/>
      <c r="E201" s="7"/>
      <c r="F201" s="7"/>
      <c r="G201" s="7"/>
      <c r="H201" s="7"/>
      <c r="I201" s="7"/>
      <c r="J201" s="7"/>
      <c r="K201" s="7"/>
      <c r="L201" s="7"/>
      <c r="M201" s="7"/>
      <c r="N201" s="7"/>
      <c r="O201" s="7"/>
      <c r="P201" s="7"/>
      <c r="Q201" s="7"/>
      <c r="R201" s="166"/>
      <c r="S201" s="7"/>
    </row>
    <row r="202" spans="1:19">
      <c r="A202" s="178"/>
      <c r="B202" s="3"/>
      <c r="C202" s="3"/>
      <c r="D202" s="3"/>
      <c r="E202" s="3"/>
      <c r="F202" s="3"/>
      <c r="G202" s="3"/>
      <c r="H202" s="3"/>
      <c r="I202" s="3"/>
      <c r="J202" s="3"/>
      <c r="K202" s="3"/>
      <c r="L202" s="3"/>
      <c r="M202" s="3"/>
      <c r="N202" s="3"/>
      <c r="O202" s="3"/>
      <c r="P202" s="3"/>
      <c r="Q202" s="3"/>
      <c r="R202" s="167"/>
      <c r="S202" s="3"/>
    </row>
    <row r="203" spans="1:19">
      <c r="A203" s="184"/>
      <c r="B203" s="7"/>
      <c r="C203" s="7"/>
      <c r="D203" s="7"/>
      <c r="E203" s="7"/>
      <c r="F203" s="7"/>
      <c r="G203" s="7"/>
      <c r="H203" s="7"/>
      <c r="I203" s="7"/>
      <c r="J203" s="7"/>
      <c r="K203" s="7"/>
      <c r="L203" s="7"/>
      <c r="M203" s="7"/>
      <c r="N203" s="7"/>
      <c r="O203" s="7"/>
      <c r="P203" s="7"/>
      <c r="Q203" s="7"/>
      <c r="R203" s="166"/>
      <c r="S203" s="7"/>
    </row>
    <row r="204" spans="1:19">
      <c r="A204" s="178"/>
      <c r="B204" s="3"/>
      <c r="C204" s="3"/>
      <c r="D204" s="3"/>
      <c r="E204" s="3"/>
      <c r="F204" s="3"/>
      <c r="G204" s="3"/>
      <c r="H204" s="3"/>
      <c r="I204" s="3"/>
      <c r="J204" s="3"/>
      <c r="K204" s="3"/>
      <c r="L204" s="3"/>
      <c r="M204" s="3"/>
      <c r="N204" s="3"/>
      <c r="O204" s="3"/>
      <c r="P204" s="3"/>
      <c r="Q204" s="3"/>
      <c r="R204" s="167"/>
      <c r="S204" s="3"/>
    </row>
    <row r="205" spans="1:19">
      <c r="A205" s="184"/>
      <c r="B205" s="7"/>
      <c r="C205" s="7"/>
      <c r="D205" s="7"/>
      <c r="E205" s="7"/>
      <c r="F205" s="7"/>
      <c r="G205" s="7"/>
      <c r="H205" s="7"/>
      <c r="I205" s="7"/>
      <c r="J205" s="7"/>
      <c r="K205" s="7"/>
      <c r="L205" s="7"/>
      <c r="M205" s="7"/>
      <c r="N205" s="7"/>
      <c r="O205" s="7"/>
      <c r="P205" s="7"/>
      <c r="Q205" s="7"/>
      <c r="R205" s="166"/>
      <c r="S205" s="7"/>
    </row>
    <row r="206" spans="1:19">
      <c r="A206" s="178"/>
      <c r="B206" s="3"/>
      <c r="C206" s="3"/>
      <c r="D206" s="3"/>
      <c r="E206" s="3"/>
      <c r="F206" s="3"/>
      <c r="G206" s="3"/>
      <c r="H206" s="3"/>
      <c r="I206" s="3"/>
      <c r="J206" s="3"/>
      <c r="K206" s="3"/>
      <c r="L206" s="3"/>
      <c r="M206" s="3"/>
      <c r="N206" s="3"/>
      <c r="O206" s="3"/>
      <c r="P206" s="3"/>
      <c r="Q206" s="3"/>
      <c r="R206" s="167"/>
      <c r="S206" s="3"/>
    </row>
  </sheetData>
  <mergeCells count="7">
    <mergeCell ref="B2:O3"/>
    <mergeCell ref="C50:E50"/>
    <mergeCell ref="C51:E51"/>
    <mergeCell ref="B10:R12"/>
    <mergeCell ref="B5:Q5"/>
    <mergeCell ref="H6:Q6"/>
    <mergeCell ref="H7:Q7"/>
  </mergeCells>
  <pageMargins left="0.7" right="0.7" top="0.75" bottom="0.75" header="0.3" footer="0.3"/>
  <pageSetup paperSize="9" scale="48" fitToHeight="0" orientation="portrait" r:id="rId1"/>
  <headerFooter>
    <oddHeader>&amp;C&amp;"Calibri"&amp;10&amp;K000000 IN CONFIDENCE&amp;1#_x000D_</oddHeader>
    <oddFooter>&amp;C_x000D_&amp;1#&amp;"Calibri"&amp;10&amp;K000000 IN CONFIDENCE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DH242"/>
  <sheetViews>
    <sheetView view="pageBreakPreview" zoomScale="80" zoomScaleNormal="100" zoomScaleSheetLayoutView="80" workbookViewId="0"/>
  </sheetViews>
  <sheetFormatPr defaultColWidth="9.125" defaultRowHeight="15"/>
  <cols>
    <col min="1" max="1" width="5.5" style="18" customWidth="1"/>
    <col min="2" max="2" width="5.375" style="19" customWidth="1"/>
    <col min="3" max="3" width="4.375" style="17" customWidth="1"/>
    <col min="4" max="4" width="5.125" style="17" customWidth="1"/>
    <col min="5" max="5" width="12.125" style="17" customWidth="1"/>
    <col min="6" max="6" width="4.5" style="17" customWidth="1"/>
    <col min="7" max="7" width="22.75" style="17" customWidth="1"/>
    <col min="8" max="8" width="22.75" style="20" customWidth="1"/>
    <col min="9" max="9" width="1.375" style="20" customWidth="1"/>
    <col min="10" max="11" width="22.75" style="20" customWidth="1"/>
    <col min="12" max="12" width="1.375" style="21" customWidth="1"/>
    <col min="13" max="13" width="16.375" style="21" customWidth="1"/>
    <col min="14" max="14" width="16.375" style="28" customWidth="1"/>
    <col min="15" max="15" width="1.375" style="28" customWidth="1"/>
    <col min="16" max="17" width="16.375" style="28" customWidth="1"/>
    <col min="18" max="18" width="1.375" style="28" customWidth="1"/>
    <col min="19" max="20" width="16.375" style="28" customWidth="1"/>
    <col min="21" max="21" width="1.375" style="28" customWidth="1"/>
    <col min="22" max="23" width="16.375" style="28" customWidth="1"/>
    <col min="24" max="31" width="9.125" style="28"/>
    <col min="32" max="16384" width="9.125" style="17"/>
  </cols>
  <sheetData>
    <row r="1" spans="1:112" ht="25.5" customHeight="1">
      <c r="A1" s="114"/>
      <c r="B1" s="333" t="s">
        <v>161</v>
      </c>
      <c r="C1" s="333"/>
      <c r="D1" s="333"/>
      <c r="E1" s="333"/>
      <c r="F1" s="333"/>
      <c r="G1" s="333"/>
      <c r="H1" s="333"/>
      <c r="I1" s="333"/>
      <c r="J1" s="333"/>
      <c r="K1" s="333"/>
      <c r="L1" s="203"/>
      <c r="M1" s="116"/>
      <c r="N1" s="12"/>
      <c r="O1" s="12"/>
      <c r="P1" s="12"/>
      <c r="Q1" s="12"/>
      <c r="R1" s="12"/>
      <c r="S1" s="12"/>
      <c r="T1" s="12"/>
      <c r="U1" s="12"/>
      <c r="V1" s="12"/>
      <c r="W1" s="12"/>
      <c r="X1" s="12"/>
      <c r="Y1" s="12"/>
      <c r="Z1" s="12"/>
      <c r="AA1" s="12"/>
      <c r="AB1" s="12"/>
      <c r="AC1" s="12"/>
      <c r="AD1" s="12"/>
      <c r="AE1" s="12"/>
      <c r="AF1" s="12"/>
      <c r="AG1" s="12"/>
      <c r="AH1" s="12"/>
      <c r="AI1" s="12"/>
      <c r="AJ1" s="12"/>
      <c r="AK1" s="12"/>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row>
    <row r="2" spans="1:112" ht="15" customHeight="1">
      <c r="A2" s="114"/>
      <c r="B2" s="333"/>
      <c r="C2" s="333"/>
      <c r="D2" s="333"/>
      <c r="E2" s="333"/>
      <c r="F2" s="333"/>
      <c r="G2" s="333"/>
      <c r="H2" s="333"/>
      <c r="I2" s="333"/>
      <c r="J2" s="333"/>
      <c r="K2" s="333"/>
      <c r="L2" s="203"/>
      <c r="M2" s="116"/>
      <c r="N2" s="12"/>
      <c r="O2" s="12"/>
      <c r="P2" s="12"/>
      <c r="Q2" s="12"/>
      <c r="R2" s="12"/>
      <c r="S2" s="12"/>
      <c r="T2" s="12"/>
      <c r="U2" s="12"/>
      <c r="V2" s="12"/>
      <c r="W2" s="12"/>
      <c r="X2" s="12"/>
      <c r="Y2" s="12"/>
      <c r="Z2" s="12"/>
      <c r="AA2" s="12"/>
      <c r="AB2" s="12"/>
      <c r="AC2" s="12"/>
      <c r="AD2" s="12"/>
      <c r="AE2" s="12"/>
      <c r="AF2" s="12"/>
      <c r="AG2" s="12"/>
      <c r="AH2" s="12"/>
      <c r="AI2" s="12"/>
      <c r="AJ2" s="12"/>
      <c r="AK2" s="12"/>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row>
    <row r="3" spans="1:112" ht="19.5" customHeight="1">
      <c r="A3" s="114"/>
      <c r="B3" s="116"/>
      <c r="C3" s="116"/>
      <c r="D3" s="116"/>
      <c r="E3" s="116"/>
      <c r="F3" s="116"/>
      <c r="G3" s="116"/>
      <c r="H3" s="116"/>
      <c r="I3" s="116"/>
      <c r="J3" s="116"/>
      <c r="K3" s="116"/>
      <c r="L3" s="116"/>
      <c r="M3" s="116"/>
      <c r="N3" s="12"/>
      <c r="O3" s="12"/>
      <c r="P3" s="12"/>
      <c r="Q3" s="12"/>
      <c r="R3" s="12"/>
      <c r="S3" s="12"/>
      <c r="T3" s="12"/>
      <c r="U3" s="12"/>
      <c r="V3" s="12"/>
      <c r="W3" s="12"/>
      <c r="X3" s="12"/>
      <c r="Y3" s="12"/>
      <c r="Z3" s="12"/>
      <c r="AA3" s="12"/>
      <c r="AB3" s="12"/>
      <c r="AC3" s="12"/>
      <c r="AD3" s="12"/>
      <c r="AE3" s="12"/>
      <c r="AF3" s="12"/>
      <c r="AG3" s="12"/>
      <c r="AH3" s="12"/>
      <c r="AI3" s="12"/>
      <c r="AJ3" s="12"/>
      <c r="AK3" s="12"/>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row>
    <row r="4" spans="1:112" ht="87" customHeight="1">
      <c r="A4" s="114"/>
      <c r="B4" s="340" t="s">
        <v>162</v>
      </c>
      <c r="C4" s="341"/>
      <c r="D4" s="341"/>
      <c r="E4" s="341"/>
      <c r="F4" s="341"/>
      <c r="G4" s="341"/>
      <c r="H4" s="341"/>
      <c r="I4" s="341"/>
      <c r="J4" s="341"/>
      <c r="K4" s="341"/>
      <c r="L4" s="204"/>
      <c r="M4" s="116"/>
      <c r="N4" s="12"/>
      <c r="O4" s="12"/>
      <c r="P4" s="12"/>
      <c r="Q4" s="12"/>
      <c r="R4" s="12"/>
      <c r="S4" s="12"/>
      <c r="T4" s="12"/>
      <c r="U4" s="12"/>
      <c r="V4" s="12"/>
      <c r="W4" s="12"/>
      <c r="X4" s="12"/>
      <c r="Y4" s="12"/>
      <c r="Z4" s="12"/>
      <c r="AA4" s="12"/>
      <c r="AB4" s="12"/>
      <c r="AC4" s="12"/>
      <c r="AD4" s="12"/>
      <c r="AE4" s="12"/>
      <c r="AF4" s="12"/>
      <c r="AG4" s="12"/>
      <c r="AH4" s="12"/>
      <c r="AI4" s="12"/>
      <c r="AJ4" s="12"/>
      <c r="AK4" s="12"/>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row>
    <row r="5" spans="1:112" ht="14.45" customHeight="1">
      <c r="A5" s="114"/>
      <c r="B5" s="117"/>
      <c r="C5" s="117"/>
      <c r="D5" s="117"/>
      <c r="E5" s="117"/>
      <c r="F5" s="117"/>
      <c r="G5" s="117"/>
      <c r="H5" s="117"/>
      <c r="I5" s="117"/>
      <c r="J5" s="117"/>
      <c r="K5" s="117"/>
      <c r="L5" s="116"/>
      <c r="M5" s="116"/>
      <c r="N5" s="12"/>
      <c r="O5" s="12"/>
      <c r="P5" s="12"/>
      <c r="Q5" s="12"/>
      <c r="R5" s="12"/>
      <c r="S5" s="12"/>
      <c r="T5" s="12"/>
      <c r="U5" s="12"/>
      <c r="V5" s="12"/>
      <c r="W5" s="12"/>
      <c r="X5" s="12"/>
      <c r="Y5" s="12"/>
      <c r="Z5" s="12"/>
      <c r="AA5" s="12"/>
      <c r="AB5" s="12"/>
      <c r="AC5" s="12"/>
      <c r="AD5" s="12"/>
      <c r="AE5" s="12"/>
      <c r="AF5" s="12"/>
      <c r="AG5" s="12"/>
      <c r="AH5" s="12"/>
      <c r="AI5" s="12"/>
      <c r="AJ5" s="12"/>
      <c r="AK5" s="12"/>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row>
    <row r="6" spans="1:112" ht="24" customHeight="1">
      <c r="A6" s="114"/>
      <c r="B6" s="118" t="s">
        <v>0</v>
      </c>
      <c r="C6" s="119"/>
      <c r="D6" s="119"/>
      <c r="E6" s="119"/>
      <c r="F6" s="119"/>
      <c r="G6" s="171" t="str">
        <f>IF(Contacts!$E$5=0,"",Contacts!$E$5)</f>
        <v>Select from list</v>
      </c>
      <c r="H6" s="124"/>
      <c r="I6" s="124"/>
      <c r="J6" s="124"/>
      <c r="K6" s="124"/>
      <c r="L6" s="116"/>
      <c r="M6" s="116"/>
      <c r="N6" s="12"/>
      <c r="O6" s="12"/>
      <c r="P6" s="12"/>
      <c r="Q6" s="12"/>
      <c r="R6" s="12"/>
      <c r="S6" s="12"/>
      <c r="T6" s="12"/>
      <c r="U6" s="12"/>
      <c r="V6" s="12"/>
      <c r="W6" s="12"/>
      <c r="X6" s="12"/>
      <c r="Y6" s="12"/>
      <c r="Z6" s="12"/>
      <c r="AA6" s="12"/>
      <c r="AB6" s="12"/>
      <c r="AC6" s="12"/>
      <c r="AD6" s="12"/>
      <c r="AE6" s="12"/>
      <c r="AF6" s="12"/>
      <c r="AG6" s="12"/>
      <c r="AH6" s="12"/>
      <c r="AI6" s="12"/>
      <c r="AJ6" s="12"/>
      <c r="AK6" s="12"/>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row>
    <row r="7" spans="1:112" ht="11.25" customHeight="1">
      <c r="A7" s="114"/>
      <c r="B7" s="120"/>
      <c r="C7" s="121"/>
      <c r="D7" s="122"/>
      <c r="E7" s="123"/>
      <c r="F7" s="121"/>
      <c r="G7" s="122"/>
      <c r="H7" s="124"/>
      <c r="I7" s="124"/>
      <c r="J7" s="124"/>
      <c r="K7" s="124"/>
      <c r="L7" s="116"/>
      <c r="M7" s="116"/>
      <c r="N7" s="12"/>
      <c r="O7" s="12"/>
      <c r="P7" s="12"/>
      <c r="Q7" s="12"/>
      <c r="R7" s="12"/>
      <c r="S7" s="12"/>
      <c r="T7" s="12"/>
      <c r="U7" s="12"/>
      <c r="V7" s="12"/>
      <c r="W7" s="12"/>
      <c r="X7" s="12"/>
      <c r="Y7" s="12"/>
      <c r="Z7" s="12"/>
      <c r="AA7" s="12"/>
      <c r="AB7" s="12"/>
      <c r="AC7" s="12"/>
      <c r="AD7" s="12"/>
      <c r="AE7" s="12"/>
      <c r="AF7" s="12"/>
      <c r="AG7" s="12"/>
      <c r="AH7" s="12"/>
      <c r="AI7" s="12"/>
      <c r="AJ7" s="12"/>
      <c r="AK7" s="12"/>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row>
    <row r="8" spans="1:112" ht="6.6" customHeight="1">
      <c r="A8" s="114"/>
      <c r="B8" s="126"/>
      <c r="C8" s="127"/>
      <c r="D8" s="128"/>
      <c r="E8" s="129"/>
      <c r="F8" s="127"/>
      <c r="G8" s="128"/>
      <c r="H8" s="130"/>
      <c r="I8" s="130"/>
      <c r="J8" s="130"/>
      <c r="K8" s="130"/>
      <c r="L8" s="131"/>
      <c r="M8" s="113"/>
      <c r="N8" s="24"/>
      <c r="O8" s="24"/>
      <c r="P8" s="24"/>
      <c r="Q8" s="24"/>
      <c r="R8" s="24"/>
      <c r="S8" s="24"/>
      <c r="T8" s="24"/>
      <c r="U8" s="24"/>
      <c r="V8" s="24"/>
      <c r="W8" s="24"/>
      <c r="X8" s="12"/>
      <c r="Y8" s="12"/>
      <c r="Z8" s="12"/>
      <c r="AA8" s="12"/>
      <c r="AB8" s="12"/>
      <c r="AC8" s="12"/>
      <c r="AD8" s="12"/>
      <c r="AE8" s="12"/>
      <c r="AF8" s="12"/>
      <c r="AG8" s="12"/>
      <c r="AH8" s="12"/>
      <c r="AI8" s="12"/>
      <c r="AJ8" s="12"/>
      <c r="AK8" s="12"/>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row>
    <row r="9" spans="1:112" ht="15" customHeight="1">
      <c r="A9" s="342"/>
      <c r="B9" s="342"/>
      <c r="C9" s="342"/>
      <c r="D9" s="342"/>
      <c r="E9" s="342"/>
      <c r="F9" s="342"/>
      <c r="G9" s="342"/>
      <c r="H9" s="342"/>
      <c r="I9" s="342"/>
      <c r="J9" s="342"/>
      <c r="K9" s="342"/>
      <c r="L9" s="161"/>
      <c r="M9" s="116"/>
      <c r="N9" s="12"/>
      <c r="O9" s="12"/>
      <c r="P9" s="12"/>
      <c r="Q9" s="12"/>
      <c r="R9" s="12"/>
      <c r="S9" s="12"/>
      <c r="T9" s="12"/>
      <c r="U9" s="12"/>
      <c r="V9" s="12"/>
      <c r="W9" s="12"/>
      <c r="X9" s="12"/>
      <c r="Y9" s="12"/>
      <c r="Z9" s="12"/>
      <c r="AA9" s="12"/>
      <c r="AB9" s="12"/>
      <c r="AC9" s="12"/>
      <c r="AD9" s="12"/>
      <c r="AE9" s="12"/>
      <c r="AF9" s="12"/>
      <c r="AG9" s="12"/>
      <c r="AH9" s="12"/>
      <c r="AI9" s="12"/>
      <c r="AJ9" s="12"/>
      <c r="AK9" s="12"/>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row>
    <row r="10" spans="1:112" ht="34.5" customHeight="1">
      <c r="A10" s="114"/>
      <c r="B10" s="113"/>
      <c r="C10" s="205"/>
      <c r="D10" s="205"/>
      <c r="E10" s="205"/>
      <c r="F10" s="205"/>
      <c r="G10" s="343" t="s">
        <v>163</v>
      </c>
      <c r="H10" s="344"/>
      <c r="I10" s="116"/>
      <c r="J10" s="343" t="s">
        <v>164</v>
      </c>
      <c r="K10" s="344"/>
      <c r="L10" s="113"/>
      <c r="M10" s="113"/>
      <c r="N10" s="24"/>
      <c r="O10" s="24"/>
      <c r="P10" s="24"/>
      <c r="Q10" s="24"/>
      <c r="R10" s="24"/>
      <c r="S10" s="24"/>
      <c r="T10" s="24"/>
      <c r="U10" s="50"/>
      <c r="V10" s="12"/>
      <c r="W10" s="12"/>
      <c r="X10" s="12"/>
      <c r="Y10" s="12"/>
      <c r="Z10" s="12"/>
      <c r="AA10" s="12"/>
      <c r="AB10" s="12"/>
      <c r="AC10" s="12"/>
      <c r="AD10" s="12"/>
      <c r="AE10" s="12"/>
      <c r="AF10" s="12"/>
      <c r="AG10" s="12"/>
      <c r="AH10" s="12"/>
      <c r="AI10" s="12"/>
      <c r="AJ10" s="12"/>
      <c r="AK10" s="12"/>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row>
    <row r="11" spans="1:112" ht="33" customHeight="1">
      <c r="A11" s="114"/>
      <c r="B11" s="113"/>
      <c r="C11" s="160"/>
      <c r="D11" s="205"/>
      <c r="E11" s="205"/>
      <c r="F11" s="205"/>
      <c r="G11" s="338" t="s">
        <v>165</v>
      </c>
      <c r="H11" s="339"/>
      <c r="I11" s="116"/>
      <c r="J11" s="338" t="s">
        <v>165</v>
      </c>
      <c r="K11" s="339"/>
      <c r="L11" s="113"/>
      <c r="M11" s="113"/>
      <c r="N11" s="24"/>
      <c r="O11" s="24"/>
      <c r="P11" s="24"/>
      <c r="Q11" s="24"/>
      <c r="R11" s="24"/>
      <c r="S11" s="24"/>
      <c r="T11" s="24"/>
      <c r="U11" s="51"/>
      <c r="V11" s="12"/>
      <c r="W11" s="12"/>
      <c r="X11" s="12"/>
      <c r="Y11" s="12"/>
      <c r="Z11" s="12"/>
      <c r="AA11" s="12"/>
      <c r="AB11" s="12"/>
      <c r="AC11" s="12"/>
      <c r="AD11" s="12"/>
      <c r="AE11" s="12"/>
      <c r="AF11" s="12"/>
      <c r="AG11" s="12"/>
      <c r="AH11" s="12"/>
      <c r="AI11" s="12"/>
      <c r="AJ11" s="12"/>
      <c r="AK11" s="12"/>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row>
    <row r="12" spans="1:112" ht="41.45" customHeight="1">
      <c r="A12" s="114"/>
      <c r="B12" s="113"/>
      <c r="C12" s="205"/>
      <c r="D12" s="205"/>
      <c r="E12" s="205"/>
      <c r="F12" s="205"/>
      <c r="G12" s="210" t="s">
        <v>166</v>
      </c>
      <c r="H12" s="210" t="s">
        <v>167</v>
      </c>
      <c r="I12" s="116"/>
      <c r="J12" s="210" t="s">
        <v>166</v>
      </c>
      <c r="K12" s="210" t="s">
        <v>167</v>
      </c>
      <c r="L12" s="113"/>
      <c r="M12" s="113"/>
      <c r="N12" s="24"/>
      <c r="O12" s="24"/>
      <c r="P12" s="24"/>
      <c r="Q12" s="24"/>
      <c r="R12" s="24"/>
      <c r="S12" s="24"/>
      <c r="T12" s="24"/>
      <c r="U12" s="3"/>
      <c r="V12" s="12"/>
      <c r="W12" s="12"/>
      <c r="X12" s="12"/>
      <c r="Y12" s="12"/>
      <c r="Z12" s="12"/>
      <c r="AA12" s="12"/>
      <c r="AB12" s="12"/>
      <c r="AC12" s="12"/>
      <c r="AD12" s="12"/>
      <c r="AE12" s="12"/>
      <c r="AF12" s="12"/>
      <c r="AG12" s="12"/>
      <c r="AH12" s="12"/>
      <c r="AI12" s="12"/>
      <c r="AJ12" s="12"/>
      <c r="AK12" s="12"/>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row>
    <row r="13" spans="1:112" ht="15" customHeight="1">
      <c r="A13" s="114"/>
      <c r="B13" s="206" t="s">
        <v>78</v>
      </c>
      <c r="C13" s="160" t="s">
        <v>95</v>
      </c>
      <c r="D13" s="106"/>
      <c r="E13" s="139"/>
      <c r="F13" s="205"/>
      <c r="G13" s="208">
        <f>'2 - TDTI totals'!O224-'2 - TDTI totals'!O332+'2 - TDTI totals'!O222-'2 - TDTI totals'!O311</f>
        <v>0</v>
      </c>
      <c r="H13" s="209">
        <f>'2 - TDTI totals'!O225-'2 - TDTI totals'!O333+'2 - TDTI totals'!O223-'2 - TDTI totals'!O312</f>
        <v>0</v>
      </c>
      <c r="I13" s="116"/>
      <c r="J13" s="208">
        <f>'2 - TDTI totals'!O218-'2 - TDTI totals'!O269 + '2 - TDTI totals'!O220-'2 - TDTI totals'!O290</f>
        <v>0</v>
      </c>
      <c r="K13" s="209">
        <f>'2 - TDTI totals'!O219-'2 - TDTI totals'!O270 + '2 - TDTI totals'!O221-'2 - TDTI totals'!O291</f>
        <v>0</v>
      </c>
      <c r="L13" s="113"/>
      <c r="M13" s="113"/>
      <c r="N13" s="24"/>
      <c r="O13" s="24"/>
      <c r="P13" s="24"/>
      <c r="Q13" s="24"/>
      <c r="R13" s="24"/>
      <c r="S13" s="24"/>
      <c r="T13" s="24"/>
      <c r="U13" s="52"/>
      <c r="V13" s="12"/>
      <c r="W13" s="12"/>
      <c r="X13" s="12"/>
      <c r="Y13" s="12"/>
      <c r="Z13" s="12"/>
      <c r="AA13" s="12"/>
      <c r="AB13" s="12"/>
      <c r="AC13" s="12"/>
      <c r="AD13" s="12"/>
      <c r="AE13" s="12"/>
      <c r="AF13" s="12"/>
      <c r="AG13" s="12"/>
      <c r="AH13" s="12"/>
      <c r="AI13" s="12"/>
      <c r="AJ13" s="12"/>
      <c r="AK13" s="12"/>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row>
    <row r="14" spans="1:112" ht="15" customHeight="1">
      <c r="A14" s="114"/>
      <c r="B14" s="206" t="s">
        <v>80</v>
      </c>
      <c r="C14" s="160" t="s">
        <v>93</v>
      </c>
      <c r="D14" s="106"/>
      <c r="E14" s="139"/>
      <c r="F14" s="205"/>
      <c r="G14" s="208">
        <f>'2 - TDTI totals'!N224-'2 - TDTI totals'!N332+'2 - TDTI totals'!N222-'2 - TDTI totals'!N311</f>
        <v>0</v>
      </c>
      <c r="H14" s="209">
        <f>'2 - TDTI totals'!N225-'2 - TDTI totals'!N333+'2 - TDTI totals'!N223-'2 - TDTI totals'!N312</f>
        <v>0</v>
      </c>
      <c r="I14" s="116"/>
      <c r="J14" s="208">
        <f>'2 - TDTI totals'!N218-'2 - TDTI totals'!N269 + '2 - TDTI totals'!N220-'2 - TDTI totals'!N290</f>
        <v>0</v>
      </c>
      <c r="K14" s="209">
        <f>'2 - TDTI totals'!N219-'2 - TDTI totals'!N270 + '2 - TDTI totals'!N221-'2 - TDTI totals'!N291</f>
        <v>0</v>
      </c>
      <c r="L14" s="113"/>
      <c r="M14" s="113"/>
      <c r="N14" s="24"/>
      <c r="O14" s="24"/>
      <c r="P14" s="24"/>
      <c r="Q14" s="24"/>
      <c r="R14" s="24"/>
      <c r="S14" s="24"/>
      <c r="T14" s="24"/>
      <c r="U14" s="52"/>
      <c r="V14" s="12"/>
      <c r="W14" s="12"/>
      <c r="X14" s="12"/>
      <c r="Y14" s="12"/>
      <c r="Z14" s="12"/>
      <c r="AA14" s="12"/>
      <c r="AB14" s="12"/>
      <c r="AC14" s="12"/>
      <c r="AD14" s="12"/>
      <c r="AE14" s="12"/>
      <c r="AF14" s="12"/>
      <c r="AG14" s="12"/>
      <c r="AH14" s="12"/>
      <c r="AI14" s="12"/>
      <c r="AJ14" s="12"/>
      <c r="AK14" s="12"/>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row>
    <row r="15" spans="1:112" ht="15" customHeight="1">
      <c r="A15" s="114"/>
      <c r="B15" s="206" t="s">
        <v>82</v>
      </c>
      <c r="C15" s="160" t="s">
        <v>91</v>
      </c>
      <c r="D15" s="106"/>
      <c r="E15" s="139"/>
      <c r="F15" s="205"/>
      <c r="G15" s="208">
        <f>'2 - TDTI totals'!M224-'2 - TDTI totals'!M332+'2 - TDTI totals'!M222-'2 - TDTI totals'!M311</f>
        <v>0</v>
      </c>
      <c r="H15" s="209">
        <f>'2 - TDTI totals'!M225-'2 - TDTI totals'!M333+'2 - TDTI totals'!M223-'2 - TDTI totals'!M312</f>
        <v>0</v>
      </c>
      <c r="I15" s="116"/>
      <c r="J15" s="208">
        <f>'2 - TDTI totals'!M218-'2 - TDTI totals'!M269 + '2 - TDTI totals'!M220-'2 - TDTI totals'!M290</f>
        <v>0</v>
      </c>
      <c r="K15" s="209">
        <f>'2 - TDTI totals'!M219-'2 - TDTI totals'!M270 + '2 - TDTI totals'!M221-'2 - TDTI totals'!M291</f>
        <v>0</v>
      </c>
      <c r="L15" s="113"/>
      <c r="M15" s="113"/>
      <c r="N15" s="24"/>
      <c r="O15" s="24"/>
      <c r="P15" s="24"/>
      <c r="Q15" s="24"/>
      <c r="R15" s="24"/>
      <c r="S15" s="24"/>
      <c r="T15" s="24"/>
      <c r="U15" s="52"/>
      <c r="V15" s="12"/>
      <c r="W15" s="12"/>
      <c r="X15" s="12"/>
      <c r="Y15" s="12"/>
      <c r="Z15" s="12"/>
      <c r="AA15" s="12"/>
      <c r="AB15" s="12"/>
      <c r="AC15" s="12"/>
      <c r="AD15" s="12"/>
      <c r="AE15" s="12"/>
      <c r="AF15" s="12"/>
      <c r="AG15" s="12"/>
      <c r="AH15" s="12"/>
      <c r="AI15" s="12"/>
      <c r="AJ15" s="12"/>
      <c r="AK15" s="12"/>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row>
    <row r="16" spans="1:112" ht="15" customHeight="1">
      <c r="A16" s="114"/>
      <c r="B16" s="206" t="s">
        <v>84</v>
      </c>
      <c r="C16" s="160" t="s">
        <v>89</v>
      </c>
      <c r="D16" s="106"/>
      <c r="E16" s="139"/>
      <c r="F16" s="205"/>
      <c r="G16" s="208">
        <f>'2 - TDTI totals'!L224-'2 - TDTI totals'!L332+'2 - TDTI totals'!L222-'2 - TDTI totals'!L311</f>
        <v>0</v>
      </c>
      <c r="H16" s="209">
        <f>'2 - TDTI totals'!L225-'2 - TDTI totals'!L333+'2 - TDTI totals'!L223-'2 - TDTI totals'!L312</f>
        <v>0</v>
      </c>
      <c r="I16" s="116"/>
      <c r="J16" s="208">
        <f>'2 - TDTI totals'!L218-'2 - TDTI totals'!L269 + '2 - TDTI totals'!L220-'2 - TDTI totals'!L290</f>
        <v>0</v>
      </c>
      <c r="K16" s="209">
        <f>'2 - TDTI totals'!L219-'2 - TDTI totals'!L270 + '2 - TDTI totals'!L221-'2 - TDTI totals'!L291</f>
        <v>0</v>
      </c>
      <c r="L16" s="113"/>
      <c r="M16" s="113"/>
      <c r="N16" s="24"/>
      <c r="O16" s="24"/>
      <c r="P16" s="24"/>
      <c r="Q16" s="24"/>
      <c r="R16" s="24"/>
      <c r="S16" s="24"/>
      <c r="T16" s="24"/>
      <c r="U16" s="53"/>
      <c r="V16" s="12"/>
      <c r="W16" s="12"/>
      <c r="X16" s="12"/>
      <c r="Y16" s="12"/>
      <c r="Z16" s="12"/>
      <c r="AA16" s="12"/>
      <c r="AB16" s="12"/>
      <c r="AC16" s="12"/>
      <c r="AD16" s="12"/>
      <c r="AE16" s="12"/>
      <c r="AF16" s="12"/>
      <c r="AG16" s="12"/>
      <c r="AH16" s="12"/>
      <c r="AI16" s="12"/>
      <c r="AJ16" s="12"/>
      <c r="AK16" s="12"/>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row>
    <row r="17" spans="1:112" ht="15" customHeight="1">
      <c r="A17" s="114"/>
      <c r="B17" s="206" t="s">
        <v>86</v>
      </c>
      <c r="C17" s="160" t="s">
        <v>87</v>
      </c>
      <c r="D17" s="106"/>
      <c r="E17" s="139"/>
      <c r="F17" s="205"/>
      <c r="G17" s="208">
        <f>'2 - TDTI totals'!K224+'2 - TDTI totals'!K222</f>
        <v>0</v>
      </c>
      <c r="H17" s="209">
        <f>'2 - TDTI totals'!K225+'2 - TDTI totals'!K223</f>
        <v>0</v>
      </c>
      <c r="I17" s="116"/>
      <c r="J17" s="208">
        <f>'2 - TDTI totals'!K218-'2 - TDTI totals'!K269 + '2 - TDTI totals'!K220-'2 - TDTI totals'!K290</f>
        <v>0</v>
      </c>
      <c r="K17" s="209">
        <f>'2 - TDTI totals'!K219-'2 - TDTI totals'!K270 + '2 - TDTI totals'!K221-'2 - TDTI totals'!K291</f>
        <v>0</v>
      </c>
      <c r="L17" s="113"/>
      <c r="M17" s="113"/>
      <c r="N17" s="24"/>
      <c r="O17" s="24"/>
      <c r="P17" s="24"/>
      <c r="Q17" s="24"/>
      <c r="R17" s="24"/>
      <c r="S17" s="24"/>
      <c r="T17" s="24"/>
      <c r="U17" s="53"/>
      <c r="V17" s="12"/>
      <c r="W17" s="12"/>
      <c r="X17" s="12"/>
      <c r="Y17" s="12"/>
      <c r="Z17" s="12"/>
      <c r="AA17" s="12"/>
      <c r="AB17" s="12"/>
      <c r="AC17" s="12"/>
      <c r="AD17" s="12"/>
      <c r="AE17" s="12"/>
      <c r="AF17" s="12"/>
      <c r="AG17" s="12"/>
      <c r="AH17" s="12"/>
      <c r="AI17" s="12"/>
      <c r="AJ17" s="12"/>
      <c r="AK17" s="12"/>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row>
    <row r="18" spans="1:112" ht="15" customHeight="1">
      <c r="A18" s="114"/>
      <c r="B18" s="206" t="s">
        <v>88</v>
      </c>
      <c r="C18" s="160" t="s">
        <v>85</v>
      </c>
      <c r="D18" s="106"/>
      <c r="E18" s="139"/>
      <c r="F18" s="205"/>
      <c r="G18" s="208">
        <f>'2 - TDTI totals'!J224+'2 - TDTI totals'!J222</f>
        <v>0</v>
      </c>
      <c r="H18" s="209">
        <f>'2 - TDTI totals'!J225+'2 - TDTI totals'!J223</f>
        <v>0</v>
      </c>
      <c r="I18" s="116"/>
      <c r="J18" s="208">
        <f>'2 - TDTI totals'!J218+'2 - TDTI totals'!J220</f>
        <v>0</v>
      </c>
      <c r="K18" s="209">
        <f>'2 - TDTI totals'!J219+'2 - TDTI totals'!J221</f>
        <v>0</v>
      </c>
      <c r="L18" s="113"/>
      <c r="M18" s="113"/>
      <c r="N18" s="24"/>
      <c r="O18" s="24"/>
      <c r="P18" s="24"/>
      <c r="Q18" s="24"/>
      <c r="R18" s="24"/>
      <c r="S18" s="24"/>
      <c r="T18" s="24"/>
      <c r="U18" s="53"/>
      <c r="V18" s="12"/>
      <c r="W18" s="12"/>
      <c r="X18" s="12"/>
      <c r="Y18" s="12"/>
      <c r="Z18" s="12"/>
      <c r="AA18" s="12"/>
      <c r="AB18" s="12"/>
      <c r="AC18" s="12"/>
      <c r="AD18" s="12"/>
      <c r="AE18" s="12"/>
      <c r="AF18" s="12"/>
      <c r="AG18" s="12"/>
      <c r="AH18" s="12"/>
      <c r="AI18" s="12"/>
      <c r="AJ18" s="12"/>
      <c r="AK18" s="12"/>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row>
    <row r="19" spans="1:112" ht="15" customHeight="1">
      <c r="A19" s="114"/>
      <c r="B19" s="206" t="s">
        <v>90</v>
      </c>
      <c r="C19" s="160" t="s">
        <v>83</v>
      </c>
      <c r="D19" s="106"/>
      <c r="E19" s="139"/>
      <c r="F19" s="205"/>
      <c r="G19" s="208">
        <f>'2 - TDTI totals'!I224+'2 - TDTI totals'!I222</f>
        <v>0</v>
      </c>
      <c r="H19" s="209">
        <f>'2 - TDTI totals'!I225+'2 - TDTI totals'!I223</f>
        <v>0</v>
      </c>
      <c r="I19" s="116"/>
      <c r="J19" s="208">
        <f>'2 - TDTI totals'!I218+'2 - TDTI totals'!I220</f>
        <v>0</v>
      </c>
      <c r="K19" s="209">
        <f>'2 - TDTI totals'!I219+'2 - TDTI totals'!I221</f>
        <v>0</v>
      </c>
      <c r="L19" s="113"/>
      <c r="M19" s="113"/>
      <c r="N19" s="24"/>
      <c r="O19" s="24"/>
      <c r="P19" s="24"/>
      <c r="Q19" s="24"/>
      <c r="R19" s="24"/>
      <c r="S19" s="24"/>
      <c r="T19" s="24"/>
      <c r="U19" s="53"/>
      <c r="V19" s="12"/>
      <c r="W19" s="12"/>
      <c r="X19" s="12"/>
      <c r="Y19" s="12"/>
      <c r="Z19" s="12"/>
      <c r="AA19" s="12"/>
      <c r="AB19" s="12"/>
      <c r="AC19" s="12"/>
      <c r="AD19" s="12"/>
      <c r="AE19" s="12"/>
      <c r="AF19" s="12"/>
      <c r="AG19" s="12"/>
      <c r="AH19" s="12"/>
      <c r="AI19" s="12"/>
      <c r="AJ19" s="12"/>
      <c r="AK19" s="12"/>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row>
    <row r="20" spans="1:112" ht="15" customHeight="1">
      <c r="A20" s="114"/>
      <c r="B20" s="206" t="s">
        <v>92</v>
      </c>
      <c r="C20" s="160" t="s">
        <v>81</v>
      </c>
      <c r="D20" s="106"/>
      <c r="E20" s="139"/>
      <c r="F20" s="205"/>
      <c r="G20" s="208">
        <f>'2 - TDTI totals'!H224+'2 - TDTI totals'!H222</f>
        <v>0</v>
      </c>
      <c r="H20" s="209">
        <f>'2 - TDTI totals'!H225+'2 - TDTI totals'!H223</f>
        <v>0</v>
      </c>
      <c r="I20" s="116"/>
      <c r="J20" s="208">
        <f>'2 - TDTI totals'!H218+'2 - TDTI totals'!H220</f>
        <v>0</v>
      </c>
      <c r="K20" s="209">
        <f>'2 - TDTI totals'!H219+'2 - TDTI totals'!H221</f>
        <v>0</v>
      </c>
      <c r="L20" s="113"/>
      <c r="M20" s="113"/>
      <c r="N20" s="24"/>
      <c r="O20" s="24"/>
      <c r="P20" s="24"/>
      <c r="Q20" s="24"/>
      <c r="R20" s="24"/>
      <c r="S20" s="24"/>
      <c r="T20" s="24"/>
      <c r="U20" s="53"/>
      <c r="V20" s="12"/>
      <c r="W20" s="12"/>
      <c r="X20" s="12"/>
      <c r="Y20" s="12"/>
      <c r="Z20" s="12"/>
      <c r="AA20" s="12"/>
      <c r="AB20" s="12"/>
      <c r="AC20" s="12"/>
      <c r="AD20" s="12"/>
      <c r="AE20" s="12"/>
      <c r="AF20" s="12"/>
      <c r="AG20" s="12"/>
      <c r="AH20" s="12"/>
      <c r="AI20" s="12"/>
      <c r="AJ20" s="12"/>
      <c r="AK20" s="12"/>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row>
    <row r="21" spans="1:112" ht="15" customHeight="1">
      <c r="A21" s="114"/>
      <c r="B21" s="206" t="s">
        <v>94</v>
      </c>
      <c r="C21" s="160" t="s">
        <v>79</v>
      </c>
      <c r="D21" s="106"/>
      <c r="E21" s="139"/>
      <c r="F21" s="205"/>
      <c r="G21" s="208">
        <f>'2 - TDTI totals'!G224+'2 - TDTI totals'!G222</f>
        <v>0</v>
      </c>
      <c r="H21" s="209">
        <f>'2 - TDTI totals'!G225+'2 - TDTI totals'!G223</f>
        <v>0</v>
      </c>
      <c r="I21" s="116"/>
      <c r="J21" s="208">
        <f>'2 - TDTI totals'!G218+'2 - TDTI totals'!G220</f>
        <v>0</v>
      </c>
      <c r="K21" s="209">
        <f>'2 - TDTI totals'!G219+'2 - TDTI totals'!G221</f>
        <v>0</v>
      </c>
      <c r="L21" s="113"/>
      <c r="M21" s="113"/>
      <c r="N21" s="24"/>
      <c r="O21" s="24"/>
      <c r="P21" s="24"/>
      <c r="Q21" s="24"/>
      <c r="R21" s="24"/>
      <c r="S21" s="24"/>
      <c r="T21" s="24"/>
      <c r="U21" s="53"/>
      <c r="V21" s="12"/>
      <c r="W21" s="12"/>
      <c r="X21" s="12"/>
      <c r="Y21" s="12"/>
      <c r="Z21" s="12"/>
      <c r="AA21" s="12"/>
      <c r="AB21" s="12"/>
      <c r="AC21" s="12"/>
      <c r="AD21" s="12"/>
      <c r="AE21" s="12"/>
      <c r="AF21" s="12"/>
      <c r="AG21" s="12"/>
      <c r="AH21" s="12"/>
      <c r="AI21" s="12"/>
      <c r="AJ21" s="12"/>
      <c r="AK21" s="12"/>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row>
    <row r="22" spans="1:112" ht="15" customHeight="1">
      <c r="A22" s="114"/>
      <c r="B22" s="206" t="s">
        <v>96</v>
      </c>
      <c r="C22" s="160" t="s">
        <v>97</v>
      </c>
      <c r="D22" s="106"/>
      <c r="E22" s="139"/>
      <c r="F22" s="205"/>
      <c r="G22" s="208">
        <f>'2 - TDTI totals'!P224 +'2 - TDTI totals'!P222</f>
        <v>0</v>
      </c>
      <c r="H22" s="209">
        <f>'2 - TDTI totals'!P225 +'2 - TDTI totals'!P223</f>
        <v>0</v>
      </c>
      <c r="I22" s="116"/>
      <c r="J22" s="208">
        <f>'2 - TDTI totals'!P218 + '2 - TDTI totals'!P220</f>
        <v>0</v>
      </c>
      <c r="K22" s="209">
        <f>'2 - TDTI totals'!P219 + '2 - TDTI totals'!P221</f>
        <v>0</v>
      </c>
      <c r="L22" s="113"/>
      <c r="M22" s="113"/>
      <c r="N22" s="24"/>
      <c r="O22" s="24"/>
      <c r="P22" s="24"/>
      <c r="Q22" s="24"/>
      <c r="R22" s="24"/>
      <c r="S22" s="24"/>
      <c r="T22" s="24"/>
      <c r="U22" s="53"/>
      <c r="V22" s="12"/>
      <c r="W22" s="12"/>
      <c r="X22" s="12"/>
      <c r="Y22" s="12"/>
      <c r="Z22" s="12"/>
      <c r="AA22" s="12"/>
      <c r="AB22" s="12"/>
      <c r="AC22" s="12"/>
      <c r="AD22" s="12"/>
      <c r="AE22" s="12"/>
      <c r="AF22" s="12"/>
      <c r="AG22" s="12"/>
      <c r="AH22" s="12"/>
      <c r="AI22" s="12"/>
      <c r="AJ22" s="12"/>
      <c r="AK22" s="12"/>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row>
    <row r="23" spans="1:112" s="28" customFormat="1" ht="15" customHeight="1">
      <c r="A23" s="113"/>
      <c r="B23" s="157"/>
      <c r="C23" s="207" t="s">
        <v>98</v>
      </c>
      <c r="D23" s="135"/>
      <c r="E23" s="135"/>
      <c r="F23" s="113"/>
      <c r="G23" s="201">
        <f>SUM(G13:G22)</f>
        <v>0</v>
      </c>
      <c r="H23" s="202">
        <f>SUM(H13:H22)</f>
        <v>0</v>
      </c>
      <c r="I23" s="116"/>
      <c r="J23" s="201">
        <f>SUM(J13:J22)</f>
        <v>0</v>
      </c>
      <c r="K23" s="202">
        <f>SUM(K13:K22)</f>
        <v>0</v>
      </c>
      <c r="L23" s="113"/>
      <c r="M23" s="113"/>
      <c r="N23" s="24"/>
      <c r="O23" s="24"/>
      <c r="P23" s="24"/>
      <c r="Q23" s="24"/>
      <c r="R23" s="24"/>
      <c r="S23" s="24"/>
      <c r="T23" s="24"/>
      <c r="U23" s="53"/>
      <c r="V23" s="12"/>
      <c r="W23" s="12"/>
      <c r="X23" s="12"/>
      <c r="Y23" s="12"/>
      <c r="Z23" s="12"/>
      <c r="AA23" s="12"/>
      <c r="AB23" s="12"/>
      <c r="AC23" s="12"/>
      <c r="AD23" s="12"/>
      <c r="AE23" s="12"/>
      <c r="AF23" s="12"/>
      <c r="AG23" s="12"/>
      <c r="AH23" s="12"/>
      <c r="AI23" s="12"/>
      <c r="AJ23" s="12"/>
      <c r="AK23" s="12"/>
    </row>
    <row r="24" spans="1:112" s="28" customFormat="1" ht="15" customHeight="1">
      <c r="A24" s="113"/>
      <c r="B24" s="157"/>
      <c r="C24" s="133"/>
      <c r="D24" s="135"/>
      <c r="E24" s="135"/>
      <c r="F24" s="113"/>
      <c r="G24" s="113"/>
      <c r="H24" s="113"/>
      <c r="I24" s="113"/>
      <c r="J24" s="113"/>
      <c r="K24" s="113"/>
      <c r="L24" s="113"/>
      <c r="M24" s="113"/>
      <c r="N24" s="24"/>
      <c r="O24" s="24"/>
      <c r="P24" s="24"/>
      <c r="Q24" s="24"/>
      <c r="R24" s="24"/>
      <c r="S24" s="24"/>
      <c r="T24" s="24"/>
      <c r="U24" s="53"/>
      <c r="V24" s="12"/>
      <c r="W24" s="12"/>
      <c r="X24" s="12"/>
      <c r="Y24" s="12"/>
      <c r="Z24" s="12"/>
      <c r="AA24" s="12"/>
      <c r="AB24" s="12"/>
      <c r="AC24" s="12"/>
      <c r="AD24" s="12"/>
      <c r="AE24" s="12"/>
      <c r="AF24" s="12"/>
      <c r="AG24" s="12"/>
      <c r="AH24" s="12"/>
      <c r="AI24" s="12"/>
      <c r="AJ24" s="12"/>
      <c r="AK24" s="12"/>
    </row>
    <row r="25" spans="1:112" s="28" customFormat="1" ht="24.95" customHeight="1">
      <c r="A25" s="113"/>
      <c r="B25" s="113"/>
      <c r="C25" s="113"/>
      <c r="D25" s="113"/>
      <c r="E25" s="113"/>
      <c r="F25" s="113"/>
      <c r="G25" s="345" t="s">
        <v>168</v>
      </c>
      <c r="H25" s="345"/>
      <c r="I25" s="116"/>
      <c r="J25" s="113"/>
      <c r="K25" s="113"/>
      <c r="L25" s="113"/>
      <c r="M25" s="113"/>
      <c r="N25" s="24"/>
      <c r="O25" s="12"/>
      <c r="P25" s="24"/>
      <c r="Q25" s="24"/>
      <c r="R25" s="12"/>
      <c r="S25" s="24"/>
      <c r="T25" s="24"/>
      <c r="U25" s="53"/>
      <c r="V25" s="12"/>
      <c r="W25" s="12"/>
      <c r="X25" s="12"/>
      <c r="Y25" s="12"/>
      <c r="Z25" s="12"/>
      <c r="AA25" s="12"/>
      <c r="AB25" s="12"/>
      <c r="AC25" s="12"/>
      <c r="AD25" s="12"/>
      <c r="AE25" s="12"/>
      <c r="AF25" s="12"/>
      <c r="AG25" s="12"/>
      <c r="AH25" s="12"/>
      <c r="AI25" s="12"/>
      <c r="AJ25" s="12"/>
      <c r="AK25" s="12"/>
    </row>
    <row r="26" spans="1:112" s="28" customFormat="1" ht="51.95" customHeight="1">
      <c r="A26" s="132"/>
      <c r="B26" s="113" t="s">
        <v>169</v>
      </c>
      <c r="C26" s="113"/>
      <c r="D26" s="113"/>
      <c r="E26" s="113"/>
      <c r="F26" s="113"/>
      <c r="G26" s="346" t="s">
        <v>170</v>
      </c>
      <c r="H26" s="347"/>
      <c r="I26" s="113"/>
      <c r="J26" s="346" t="s">
        <v>171</v>
      </c>
      <c r="K26" s="347"/>
      <c r="L26" s="113"/>
      <c r="M26" s="113"/>
      <c r="N26" s="24"/>
      <c r="O26" s="12"/>
      <c r="P26" s="12"/>
      <c r="Q26" s="12"/>
      <c r="R26" s="12"/>
      <c r="S26" s="12"/>
      <c r="T26" s="12"/>
      <c r="U26" s="53"/>
      <c r="V26" s="12"/>
      <c r="W26" s="12"/>
      <c r="X26" s="12"/>
      <c r="Y26" s="12"/>
      <c r="Z26" s="12"/>
      <c r="AA26" s="12"/>
      <c r="AB26" s="12"/>
      <c r="AC26" s="12"/>
      <c r="AD26" s="12"/>
      <c r="AE26" s="12"/>
      <c r="AF26" s="12"/>
      <c r="AG26" s="12"/>
      <c r="AH26" s="12"/>
      <c r="AI26" s="12"/>
      <c r="AJ26" s="12"/>
      <c r="AK26" s="12"/>
    </row>
    <row r="27" spans="1:112" s="28" customFormat="1" ht="22.5" customHeight="1">
      <c r="A27" s="113"/>
      <c r="B27" s="113"/>
      <c r="C27" s="113"/>
      <c r="D27" s="113"/>
      <c r="E27" s="113"/>
      <c r="F27" s="113"/>
      <c r="G27" s="348" t="str">
        <f>IF(H23&gt;0,(H13+H14+H15+H16+H22)/H23,"n/a")</f>
        <v>n/a</v>
      </c>
      <c r="H27" s="349"/>
      <c r="I27" s="113"/>
      <c r="J27" s="348" t="str">
        <f>IF(K23&gt;0,(K13++K14+K15+K16+K17+K22)/K23,"n/a")</f>
        <v>n/a</v>
      </c>
      <c r="K27" s="349"/>
      <c r="L27" s="113"/>
      <c r="M27" s="113"/>
      <c r="N27" s="24"/>
      <c r="O27" s="12"/>
      <c r="P27" s="12"/>
      <c r="Q27" s="12"/>
      <c r="R27" s="12"/>
      <c r="S27" s="12"/>
      <c r="T27" s="12"/>
      <c r="U27" s="53"/>
      <c r="V27" s="12"/>
      <c r="W27" s="12"/>
      <c r="X27" s="12"/>
      <c r="Y27" s="12"/>
      <c r="Z27" s="12"/>
      <c r="AA27" s="12"/>
      <c r="AB27" s="12"/>
      <c r="AC27" s="12"/>
      <c r="AD27" s="12"/>
      <c r="AE27" s="12"/>
      <c r="AF27" s="12"/>
      <c r="AG27" s="12"/>
      <c r="AH27" s="12"/>
      <c r="AI27" s="12"/>
      <c r="AJ27" s="12"/>
      <c r="AK27" s="12"/>
    </row>
    <row r="28" spans="1:112" ht="43.5">
      <c r="A28" s="113"/>
      <c r="B28" s="113"/>
      <c r="C28" s="113"/>
      <c r="D28" s="113"/>
      <c r="E28" s="113"/>
      <c r="F28" s="113"/>
      <c r="G28" s="113"/>
      <c r="H28" s="113"/>
      <c r="I28" s="113"/>
      <c r="J28" s="113"/>
      <c r="K28" s="113"/>
      <c r="L28" s="113"/>
      <c r="M28" s="113"/>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row>
    <row r="29" spans="1:112" s="28" customFormat="1" ht="14.25">
      <c r="A29" s="54"/>
      <c r="B29" s="54"/>
      <c r="C29" s="54"/>
      <c r="D29" s="54"/>
      <c r="E29" s="54"/>
      <c r="F29" s="54"/>
      <c r="G29" s="54"/>
      <c r="H29" s="54"/>
      <c r="I29" s="54"/>
      <c r="J29" s="54"/>
    </row>
    <row r="30" spans="1:112" s="28" customFormat="1" ht="13.5" customHeight="1">
      <c r="A30" s="54"/>
      <c r="B30" s="54"/>
      <c r="C30" s="58"/>
      <c r="D30" s="54"/>
      <c r="E30" s="54"/>
      <c r="F30" s="54"/>
      <c r="G30" s="54"/>
      <c r="H30" s="59"/>
      <c r="I30" s="54"/>
      <c r="J30" s="54"/>
    </row>
    <row r="31" spans="1:112" s="28" customFormat="1" ht="14.25">
      <c r="A31" s="54"/>
      <c r="B31" s="54"/>
      <c r="C31" s="54"/>
      <c r="D31" s="54"/>
      <c r="E31" s="54"/>
      <c r="F31" s="54"/>
      <c r="G31" s="54"/>
      <c r="H31" s="54"/>
      <c r="I31" s="54"/>
      <c r="J31" s="54"/>
    </row>
    <row r="32" spans="1:112" s="28" customFormat="1" ht="14.25">
      <c r="A32" s="54"/>
      <c r="B32" s="54"/>
      <c r="C32" s="54"/>
      <c r="D32" s="54"/>
      <c r="E32" s="54"/>
      <c r="F32" s="54"/>
      <c r="G32" s="54"/>
      <c r="H32" s="54"/>
      <c r="I32" s="54"/>
      <c r="J32" s="54"/>
    </row>
    <row r="33" spans="1:13" s="28" customFormat="1" ht="14.25">
      <c r="A33" s="54"/>
      <c r="B33" s="54"/>
      <c r="C33" s="54"/>
      <c r="D33" s="54"/>
      <c r="E33" s="54"/>
      <c r="F33" s="54"/>
      <c r="G33" s="54"/>
      <c r="H33" s="54"/>
      <c r="I33" s="54"/>
      <c r="J33" s="54"/>
    </row>
    <row r="34" spans="1:13" s="28" customFormat="1" ht="14.25">
      <c r="A34" s="54"/>
      <c r="B34" s="54"/>
      <c r="C34" s="54"/>
      <c r="D34" s="54"/>
      <c r="E34" s="54"/>
      <c r="F34" s="54"/>
      <c r="G34" s="54"/>
      <c r="H34" s="55"/>
      <c r="I34" s="54"/>
      <c r="J34" s="54"/>
    </row>
    <row r="35" spans="1:13" s="28" customFormat="1" ht="14.25">
      <c r="B35" s="56"/>
      <c r="C35" s="56"/>
      <c r="D35" s="56"/>
      <c r="E35" s="56"/>
      <c r="F35" s="56"/>
      <c r="G35" s="56"/>
      <c r="H35" s="56"/>
      <c r="J35" s="57"/>
    </row>
    <row r="36" spans="1:13" s="28" customFormat="1" ht="14.25"/>
    <row r="37" spans="1:13" s="28" customFormat="1" ht="14.25"/>
    <row r="38" spans="1:13" s="28" customFormat="1" ht="14.25"/>
    <row r="39" spans="1:13" s="28" customFormat="1" ht="14.25"/>
    <row r="40" spans="1:13" s="28" customFormat="1" ht="14.25"/>
    <row r="41" spans="1:13" s="28" customFormat="1" ht="14.25"/>
    <row r="42" spans="1:13" s="28" customFormat="1" ht="14.25"/>
    <row r="43" spans="1:13" s="28" customFormat="1" ht="14.25"/>
    <row r="44" spans="1:13" s="28" customFormat="1" ht="14.25"/>
    <row r="45" spans="1:13" s="28" customFormat="1" ht="14.25"/>
    <row r="46" spans="1:13" s="28" customFormat="1" ht="14.25"/>
    <row r="47" spans="1:13" s="28" customFormat="1">
      <c r="A47" s="13"/>
      <c r="B47" s="14"/>
      <c r="H47" s="15"/>
      <c r="I47" s="15"/>
      <c r="J47" s="15"/>
      <c r="K47" s="15"/>
      <c r="L47" s="30"/>
      <c r="M47" s="30"/>
    </row>
    <row r="48" spans="1:13" s="28" customFormat="1">
      <c r="A48" s="13"/>
      <c r="B48" s="14"/>
      <c r="H48" s="15"/>
      <c r="I48" s="15"/>
      <c r="J48" s="15"/>
      <c r="K48" s="15"/>
      <c r="L48" s="30"/>
      <c r="M48" s="30"/>
    </row>
    <row r="49" spans="1:13" s="28" customFormat="1">
      <c r="A49" s="13"/>
      <c r="B49" s="14"/>
      <c r="H49" s="15"/>
      <c r="I49" s="15"/>
      <c r="J49" s="15"/>
      <c r="K49" s="15"/>
      <c r="L49" s="30"/>
      <c r="M49" s="30"/>
    </row>
    <row r="50" spans="1:13" s="28" customFormat="1">
      <c r="A50" s="13"/>
      <c r="B50" s="14"/>
      <c r="H50" s="15"/>
      <c r="I50" s="15"/>
      <c r="J50" s="15"/>
      <c r="K50" s="15"/>
      <c r="L50" s="30"/>
      <c r="M50" s="30"/>
    </row>
    <row r="51" spans="1:13" s="28" customFormat="1">
      <c r="A51" s="13"/>
      <c r="B51" s="14"/>
      <c r="H51" s="15"/>
      <c r="I51" s="15"/>
      <c r="J51" s="15"/>
      <c r="K51" s="15"/>
      <c r="L51" s="30"/>
      <c r="M51" s="30"/>
    </row>
    <row r="52" spans="1:13" s="28" customFormat="1">
      <c r="A52" s="13"/>
      <c r="B52" s="14"/>
      <c r="H52" s="15"/>
      <c r="I52" s="15"/>
      <c r="J52" s="15"/>
      <c r="K52" s="15"/>
      <c r="L52" s="30"/>
      <c r="M52" s="30"/>
    </row>
    <row r="53" spans="1:13" s="28" customFormat="1">
      <c r="A53" s="13"/>
      <c r="B53" s="14"/>
      <c r="H53" s="15"/>
      <c r="I53" s="15"/>
      <c r="J53" s="15"/>
      <c r="K53" s="15"/>
      <c r="L53" s="30"/>
      <c r="M53" s="30"/>
    </row>
    <row r="54" spans="1:13" s="28" customFormat="1">
      <c r="A54" s="13"/>
      <c r="B54" s="14"/>
      <c r="H54" s="15"/>
      <c r="I54" s="15"/>
      <c r="J54" s="15"/>
      <c r="K54" s="15"/>
      <c r="L54" s="30"/>
      <c r="M54" s="30"/>
    </row>
    <row r="55" spans="1:13" s="28" customFormat="1">
      <c r="A55" s="13"/>
      <c r="B55" s="14"/>
      <c r="H55" s="15"/>
      <c r="I55" s="15"/>
      <c r="J55" s="15"/>
      <c r="K55" s="15"/>
      <c r="L55" s="30"/>
      <c r="M55" s="30"/>
    </row>
    <row r="56" spans="1:13" s="28" customFormat="1">
      <c r="A56" s="13"/>
      <c r="B56" s="14"/>
      <c r="H56" s="15"/>
      <c r="I56" s="15"/>
      <c r="J56" s="15"/>
      <c r="K56" s="15"/>
      <c r="L56" s="30"/>
      <c r="M56" s="30"/>
    </row>
    <row r="57" spans="1:13" s="28" customFormat="1">
      <c r="A57" s="13"/>
      <c r="B57" s="14"/>
      <c r="H57" s="15"/>
      <c r="I57" s="15"/>
      <c r="J57" s="15"/>
      <c r="K57" s="15"/>
      <c r="L57" s="30"/>
      <c r="M57" s="30"/>
    </row>
    <row r="58" spans="1:13" s="28" customFormat="1">
      <c r="A58" s="13"/>
      <c r="B58" s="14"/>
      <c r="H58" s="15"/>
      <c r="I58" s="15"/>
      <c r="J58" s="15"/>
      <c r="K58" s="15"/>
      <c r="L58" s="30"/>
      <c r="M58" s="30"/>
    </row>
    <row r="59" spans="1:13" s="28" customFormat="1">
      <c r="A59" s="13"/>
      <c r="B59" s="14"/>
      <c r="H59" s="15"/>
      <c r="I59" s="15"/>
      <c r="J59" s="15"/>
      <c r="K59" s="15"/>
      <c r="L59" s="30"/>
      <c r="M59" s="30"/>
    </row>
    <row r="60" spans="1:13" s="28" customFormat="1">
      <c r="A60" s="13"/>
      <c r="B60" s="14"/>
      <c r="H60" s="15"/>
      <c r="I60" s="15"/>
      <c r="J60" s="15"/>
      <c r="K60" s="15"/>
      <c r="L60" s="30"/>
      <c r="M60" s="30"/>
    </row>
    <row r="61" spans="1:13" s="28" customFormat="1">
      <c r="A61" s="13"/>
      <c r="B61" s="14"/>
      <c r="H61" s="15"/>
      <c r="I61" s="15"/>
      <c r="J61" s="15"/>
      <c r="K61" s="15"/>
      <c r="L61" s="30"/>
      <c r="M61" s="30"/>
    </row>
    <row r="62" spans="1:13" s="28" customFormat="1">
      <c r="A62" s="13"/>
      <c r="B62" s="14"/>
      <c r="H62" s="15"/>
      <c r="I62" s="15"/>
      <c r="J62" s="15"/>
      <c r="K62" s="15"/>
      <c r="L62" s="30"/>
      <c r="M62" s="30"/>
    </row>
    <row r="63" spans="1:13" s="28" customFormat="1">
      <c r="A63" s="13"/>
      <c r="B63" s="14"/>
      <c r="H63" s="15"/>
      <c r="I63" s="15"/>
      <c r="J63" s="15"/>
      <c r="K63" s="15"/>
      <c r="L63" s="30"/>
      <c r="M63" s="30"/>
    </row>
    <row r="64" spans="1:13" s="28" customFormat="1">
      <c r="A64" s="13"/>
      <c r="B64" s="14"/>
      <c r="H64" s="15"/>
      <c r="I64" s="15"/>
      <c r="J64" s="15"/>
      <c r="K64" s="15"/>
      <c r="L64" s="30"/>
      <c r="M64" s="30"/>
    </row>
    <row r="65" spans="1:13" s="28" customFormat="1">
      <c r="A65" s="13"/>
      <c r="B65" s="14"/>
      <c r="H65" s="15"/>
      <c r="I65" s="15"/>
      <c r="J65" s="15"/>
      <c r="K65" s="15"/>
      <c r="L65" s="30"/>
      <c r="M65" s="30"/>
    </row>
    <row r="66" spans="1:13" s="28" customFormat="1">
      <c r="A66" s="13"/>
      <c r="B66" s="14"/>
      <c r="H66" s="15"/>
      <c r="I66" s="15"/>
      <c r="J66" s="15"/>
      <c r="K66" s="15"/>
      <c r="L66" s="30"/>
      <c r="M66" s="30"/>
    </row>
    <row r="67" spans="1:13" s="28" customFormat="1">
      <c r="A67" s="13"/>
      <c r="B67" s="14"/>
      <c r="H67" s="15"/>
      <c r="I67" s="15"/>
      <c r="J67" s="15"/>
      <c r="K67" s="15"/>
      <c r="L67" s="30"/>
      <c r="M67" s="30"/>
    </row>
    <row r="68" spans="1:13" s="28" customFormat="1">
      <c r="A68" s="13"/>
      <c r="B68" s="14"/>
      <c r="H68" s="15"/>
      <c r="I68" s="15"/>
      <c r="J68" s="15"/>
      <c r="K68" s="15"/>
      <c r="L68" s="30"/>
      <c r="M68" s="30"/>
    </row>
    <row r="69" spans="1:13" s="28" customFormat="1">
      <c r="A69" s="13"/>
      <c r="B69" s="14"/>
      <c r="H69" s="15"/>
      <c r="I69" s="15"/>
      <c r="J69" s="15"/>
      <c r="K69" s="15"/>
      <c r="L69" s="30"/>
      <c r="M69" s="30"/>
    </row>
    <row r="70" spans="1:13" s="28" customFormat="1">
      <c r="A70" s="13"/>
      <c r="B70" s="14"/>
      <c r="H70" s="15"/>
      <c r="I70" s="15"/>
      <c r="J70" s="15"/>
      <c r="K70" s="15"/>
      <c r="L70" s="30"/>
      <c r="M70" s="30"/>
    </row>
    <row r="71" spans="1:13" s="28" customFormat="1">
      <c r="A71" s="13"/>
      <c r="B71" s="14"/>
      <c r="H71" s="15"/>
      <c r="I71" s="15"/>
      <c r="J71" s="15"/>
      <c r="K71" s="15"/>
      <c r="L71" s="30"/>
      <c r="M71" s="30"/>
    </row>
    <row r="72" spans="1:13" s="28" customFormat="1">
      <c r="A72" s="13"/>
      <c r="B72" s="14"/>
      <c r="H72" s="15"/>
      <c r="I72" s="15"/>
      <c r="J72" s="15"/>
      <c r="K72" s="15"/>
      <c r="L72" s="30"/>
      <c r="M72" s="30"/>
    </row>
    <row r="73" spans="1:13" s="28" customFormat="1">
      <c r="A73" s="13"/>
      <c r="B73" s="14"/>
      <c r="H73" s="15"/>
      <c r="I73" s="15"/>
      <c r="J73" s="15"/>
      <c r="K73" s="15"/>
      <c r="L73" s="30"/>
      <c r="M73" s="30"/>
    </row>
    <row r="74" spans="1:13" s="28" customFormat="1">
      <c r="A74" s="13"/>
      <c r="B74" s="14"/>
      <c r="H74" s="15"/>
      <c r="I74" s="15"/>
      <c r="J74" s="15"/>
      <c r="K74" s="15"/>
      <c r="L74" s="30"/>
      <c r="M74" s="30"/>
    </row>
    <row r="75" spans="1:13" s="28" customFormat="1">
      <c r="A75" s="13"/>
      <c r="B75" s="14"/>
      <c r="H75" s="15"/>
      <c r="I75" s="15"/>
      <c r="J75" s="15"/>
      <c r="K75" s="15"/>
      <c r="L75" s="30"/>
      <c r="M75" s="30"/>
    </row>
    <row r="76" spans="1:13" s="28" customFormat="1">
      <c r="A76" s="13"/>
      <c r="B76" s="14"/>
      <c r="H76" s="15"/>
      <c r="I76" s="15"/>
      <c r="J76" s="15"/>
      <c r="K76" s="15"/>
      <c r="L76" s="30"/>
      <c r="M76" s="30"/>
    </row>
    <row r="77" spans="1:13" s="28" customFormat="1">
      <c r="A77" s="13"/>
      <c r="B77" s="14"/>
      <c r="H77" s="15"/>
      <c r="I77" s="15"/>
      <c r="J77" s="15"/>
      <c r="K77" s="15"/>
      <c r="L77" s="30"/>
      <c r="M77" s="30"/>
    </row>
    <row r="78" spans="1:13" s="28" customFormat="1">
      <c r="A78" s="13"/>
      <c r="B78" s="14"/>
      <c r="H78" s="15"/>
      <c r="I78" s="15"/>
      <c r="J78" s="15"/>
      <c r="K78" s="15"/>
      <c r="L78" s="30"/>
      <c r="M78" s="30"/>
    </row>
    <row r="79" spans="1:13" s="28" customFormat="1">
      <c r="A79" s="13"/>
      <c r="B79" s="14"/>
      <c r="H79" s="15"/>
      <c r="I79" s="15"/>
      <c r="J79" s="15"/>
      <c r="K79" s="15"/>
      <c r="L79" s="30"/>
      <c r="M79" s="30"/>
    </row>
    <row r="80" spans="1:13" s="28" customFormat="1">
      <c r="A80" s="13"/>
      <c r="B80" s="14"/>
      <c r="H80" s="15"/>
      <c r="I80" s="15"/>
      <c r="J80" s="15"/>
      <c r="K80" s="15"/>
      <c r="L80" s="30"/>
      <c r="M80" s="30"/>
    </row>
    <row r="81" spans="1:13" s="28" customFormat="1">
      <c r="A81" s="13"/>
      <c r="B81" s="14"/>
      <c r="H81" s="15"/>
      <c r="I81" s="15"/>
      <c r="J81" s="15"/>
      <c r="K81" s="15"/>
      <c r="L81" s="30"/>
      <c r="M81" s="30"/>
    </row>
    <row r="82" spans="1:13" s="28" customFormat="1">
      <c r="A82" s="13"/>
      <c r="B82" s="14"/>
      <c r="H82" s="15"/>
      <c r="I82" s="15"/>
      <c r="J82" s="15"/>
      <c r="K82" s="15"/>
      <c r="L82" s="30"/>
      <c r="M82" s="30"/>
    </row>
    <row r="83" spans="1:13" s="28" customFormat="1">
      <c r="A83" s="13"/>
      <c r="B83" s="14"/>
      <c r="H83" s="15"/>
      <c r="I83" s="15"/>
      <c r="J83" s="15"/>
      <c r="K83" s="15"/>
      <c r="L83" s="30"/>
      <c r="M83" s="30"/>
    </row>
    <row r="84" spans="1:13" s="28" customFormat="1">
      <c r="A84" s="13"/>
      <c r="B84" s="14"/>
      <c r="H84" s="15"/>
      <c r="I84" s="15"/>
      <c r="J84" s="15"/>
      <c r="K84" s="15"/>
      <c r="L84" s="30"/>
      <c r="M84" s="30"/>
    </row>
    <row r="85" spans="1:13" s="28" customFormat="1">
      <c r="A85" s="13"/>
      <c r="B85" s="14"/>
      <c r="H85" s="15"/>
      <c r="I85" s="15"/>
      <c r="J85" s="15"/>
      <c r="K85" s="15"/>
      <c r="L85" s="30"/>
      <c r="M85" s="30"/>
    </row>
    <row r="86" spans="1:13" s="28" customFormat="1">
      <c r="A86" s="13"/>
      <c r="B86" s="14"/>
      <c r="H86" s="15"/>
      <c r="I86" s="15"/>
      <c r="J86" s="15"/>
      <c r="K86" s="15"/>
      <c r="L86" s="30"/>
      <c r="M86" s="30"/>
    </row>
    <row r="87" spans="1:13" s="28" customFormat="1">
      <c r="A87" s="13"/>
      <c r="B87" s="14"/>
      <c r="H87" s="15"/>
      <c r="I87" s="15"/>
      <c r="J87" s="15"/>
      <c r="K87" s="15"/>
      <c r="L87" s="30"/>
      <c r="M87" s="30"/>
    </row>
    <row r="88" spans="1:13" s="28" customFormat="1">
      <c r="A88" s="13"/>
      <c r="B88" s="14"/>
      <c r="H88" s="15"/>
      <c r="I88" s="15"/>
      <c r="J88" s="15"/>
      <c r="K88" s="15"/>
      <c r="L88" s="30"/>
      <c r="M88" s="30"/>
    </row>
    <row r="89" spans="1:13" s="28" customFormat="1">
      <c r="A89" s="13"/>
      <c r="B89" s="14"/>
      <c r="H89" s="15"/>
      <c r="I89" s="15"/>
      <c r="J89" s="15"/>
      <c r="K89" s="15"/>
      <c r="L89" s="30"/>
      <c r="M89" s="30"/>
    </row>
    <row r="90" spans="1:13" s="28" customFormat="1">
      <c r="A90" s="13"/>
      <c r="B90" s="14"/>
      <c r="H90" s="15"/>
      <c r="I90" s="15"/>
      <c r="J90" s="15"/>
      <c r="K90" s="15"/>
      <c r="L90" s="30"/>
      <c r="M90" s="30"/>
    </row>
    <row r="91" spans="1:13" s="28" customFormat="1">
      <c r="A91" s="13"/>
      <c r="B91" s="14"/>
      <c r="H91" s="15"/>
      <c r="I91" s="15"/>
      <c r="J91" s="15"/>
      <c r="K91" s="15"/>
      <c r="L91" s="30"/>
      <c r="M91" s="30"/>
    </row>
    <row r="92" spans="1:13" s="28" customFormat="1">
      <c r="A92" s="13"/>
      <c r="B92" s="14"/>
      <c r="H92" s="15"/>
      <c r="I92" s="15"/>
      <c r="J92" s="15"/>
      <c r="K92" s="15"/>
      <c r="L92" s="30"/>
      <c r="M92" s="30"/>
    </row>
    <row r="93" spans="1:13" s="28" customFormat="1">
      <c r="A93" s="13"/>
      <c r="B93" s="14"/>
      <c r="H93" s="15"/>
      <c r="I93" s="15"/>
      <c r="J93" s="15"/>
      <c r="K93" s="15"/>
      <c r="L93" s="30"/>
      <c r="M93" s="30"/>
    </row>
    <row r="94" spans="1:13" s="28" customFormat="1">
      <c r="A94" s="13"/>
      <c r="B94" s="14"/>
      <c r="H94" s="15"/>
      <c r="I94" s="15"/>
      <c r="J94" s="15"/>
      <c r="K94" s="15"/>
      <c r="L94" s="30"/>
      <c r="M94" s="30"/>
    </row>
    <row r="95" spans="1:13" s="28" customFormat="1">
      <c r="A95" s="13"/>
      <c r="B95" s="14"/>
      <c r="H95" s="15"/>
      <c r="I95" s="15"/>
      <c r="J95" s="15"/>
      <c r="K95" s="15"/>
      <c r="L95" s="30"/>
      <c r="M95" s="30"/>
    </row>
    <row r="96" spans="1:13" s="28" customFormat="1">
      <c r="A96" s="13"/>
      <c r="B96" s="14"/>
      <c r="H96" s="15"/>
      <c r="I96" s="15"/>
      <c r="J96" s="15"/>
      <c r="K96" s="15"/>
      <c r="L96" s="30"/>
      <c r="M96" s="30"/>
    </row>
    <row r="97" spans="1:13" s="28" customFormat="1">
      <c r="A97" s="13"/>
      <c r="B97" s="14"/>
      <c r="H97" s="15"/>
      <c r="I97" s="15"/>
      <c r="J97" s="15"/>
      <c r="K97" s="15"/>
      <c r="L97" s="30"/>
      <c r="M97" s="30"/>
    </row>
    <row r="98" spans="1:13" s="28" customFormat="1">
      <c r="A98" s="13"/>
      <c r="B98" s="14"/>
      <c r="H98" s="15"/>
      <c r="I98" s="15"/>
      <c r="J98" s="15"/>
      <c r="K98" s="15"/>
      <c r="L98" s="30"/>
      <c r="M98" s="30"/>
    </row>
    <row r="99" spans="1:13" s="28" customFormat="1">
      <c r="A99" s="13"/>
      <c r="B99" s="14"/>
      <c r="H99" s="15"/>
      <c r="I99" s="15"/>
      <c r="J99" s="15"/>
      <c r="K99" s="15"/>
      <c r="L99" s="30"/>
      <c r="M99" s="30"/>
    </row>
    <row r="100" spans="1:13" s="28" customFormat="1">
      <c r="A100" s="13"/>
      <c r="B100" s="14"/>
      <c r="H100" s="15"/>
      <c r="I100" s="15"/>
      <c r="J100" s="15"/>
      <c r="K100" s="15"/>
      <c r="L100" s="30"/>
      <c r="M100" s="30"/>
    </row>
    <row r="101" spans="1:13" s="28" customFormat="1">
      <c r="A101" s="13"/>
      <c r="B101" s="14"/>
      <c r="H101" s="15"/>
      <c r="I101" s="15"/>
      <c r="J101" s="15"/>
      <c r="K101" s="15"/>
      <c r="L101" s="30"/>
      <c r="M101" s="30"/>
    </row>
    <row r="102" spans="1:13" s="28" customFormat="1">
      <c r="A102" s="13"/>
      <c r="B102" s="14"/>
      <c r="H102" s="15"/>
      <c r="I102" s="15"/>
      <c r="J102" s="15"/>
      <c r="K102" s="15"/>
      <c r="L102" s="30"/>
      <c r="M102" s="30"/>
    </row>
    <row r="103" spans="1:13" s="28" customFormat="1">
      <c r="A103" s="13"/>
      <c r="B103" s="14"/>
      <c r="H103" s="15"/>
      <c r="I103" s="15"/>
      <c r="J103" s="15"/>
      <c r="K103" s="15"/>
      <c r="L103" s="30"/>
      <c r="M103" s="30"/>
    </row>
    <row r="104" spans="1:13" s="28" customFormat="1">
      <c r="A104" s="13"/>
      <c r="B104" s="14"/>
      <c r="H104" s="15"/>
      <c r="I104" s="15"/>
      <c r="J104" s="15"/>
      <c r="K104" s="15"/>
      <c r="L104" s="30"/>
      <c r="M104" s="30"/>
    </row>
    <row r="105" spans="1:13" s="28" customFormat="1">
      <c r="A105" s="13"/>
      <c r="B105" s="14"/>
      <c r="H105" s="15"/>
      <c r="I105" s="15"/>
      <c r="J105" s="15"/>
      <c r="K105" s="15"/>
      <c r="L105" s="30"/>
      <c r="M105" s="30"/>
    </row>
    <row r="106" spans="1:13" s="28" customFormat="1">
      <c r="A106" s="13"/>
      <c r="B106" s="14"/>
      <c r="H106" s="15"/>
      <c r="I106" s="15"/>
      <c r="J106" s="15"/>
      <c r="K106" s="15"/>
      <c r="L106" s="30"/>
      <c r="M106" s="30"/>
    </row>
    <row r="107" spans="1:13" s="28" customFormat="1">
      <c r="A107" s="13"/>
      <c r="B107" s="14"/>
      <c r="H107" s="15"/>
      <c r="I107" s="15"/>
      <c r="J107" s="15"/>
      <c r="K107" s="15"/>
      <c r="L107" s="30"/>
      <c r="M107" s="30"/>
    </row>
    <row r="108" spans="1:13" s="28" customFormat="1">
      <c r="A108" s="13"/>
      <c r="B108" s="14"/>
      <c r="H108" s="15"/>
      <c r="I108" s="15"/>
      <c r="J108" s="15"/>
      <c r="K108" s="15"/>
      <c r="L108" s="30"/>
      <c r="M108" s="30"/>
    </row>
    <row r="109" spans="1:13" s="28" customFormat="1">
      <c r="A109" s="13"/>
      <c r="B109" s="14"/>
      <c r="H109" s="15"/>
      <c r="I109" s="15"/>
      <c r="J109" s="15"/>
      <c r="K109" s="15"/>
      <c r="L109" s="30"/>
      <c r="M109" s="30"/>
    </row>
    <row r="110" spans="1:13" s="28" customFormat="1">
      <c r="A110" s="13"/>
      <c r="B110" s="14"/>
      <c r="H110" s="15"/>
      <c r="I110" s="15"/>
      <c r="J110" s="15"/>
      <c r="K110" s="15"/>
      <c r="L110" s="30"/>
      <c r="M110" s="30"/>
    </row>
    <row r="111" spans="1:13" s="28" customFormat="1">
      <c r="A111" s="13"/>
      <c r="B111" s="14"/>
      <c r="H111" s="15"/>
      <c r="I111" s="15"/>
      <c r="J111" s="15"/>
      <c r="K111" s="15"/>
      <c r="L111" s="30"/>
      <c r="M111" s="30"/>
    </row>
    <row r="112" spans="1:13" s="28" customFormat="1">
      <c r="A112" s="13"/>
      <c r="B112" s="14"/>
      <c r="H112" s="15"/>
      <c r="I112" s="15"/>
      <c r="J112" s="15"/>
      <c r="K112" s="15"/>
      <c r="L112" s="30"/>
      <c r="M112" s="30"/>
    </row>
    <row r="113" spans="1:13" s="28" customFormat="1">
      <c r="A113" s="13"/>
      <c r="B113" s="14"/>
      <c r="H113" s="15"/>
      <c r="I113" s="15"/>
      <c r="J113" s="15"/>
      <c r="K113" s="15"/>
      <c r="L113" s="30"/>
      <c r="M113" s="30"/>
    </row>
    <row r="114" spans="1:13" s="28" customFormat="1">
      <c r="A114" s="13"/>
      <c r="B114" s="14"/>
      <c r="H114" s="15"/>
      <c r="I114" s="15"/>
      <c r="J114" s="15"/>
      <c r="K114" s="15"/>
      <c r="L114" s="30"/>
      <c r="M114" s="30"/>
    </row>
    <row r="115" spans="1:13" s="28" customFormat="1">
      <c r="A115" s="13"/>
      <c r="B115" s="14"/>
      <c r="H115" s="15"/>
      <c r="I115" s="15"/>
      <c r="J115" s="15"/>
      <c r="K115" s="15"/>
      <c r="L115" s="30"/>
      <c r="M115" s="30"/>
    </row>
    <row r="116" spans="1:13" s="28" customFormat="1">
      <c r="A116" s="13"/>
      <c r="B116" s="14"/>
      <c r="H116" s="15"/>
      <c r="I116" s="15"/>
      <c r="J116" s="15"/>
      <c r="K116" s="15"/>
      <c r="L116" s="30"/>
      <c r="M116" s="30"/>
    </row>
    <row r="117" spans="1:13" s="28" customFormat="1">
      <c r="A117" s="13"/>
      <c r="B117" s="14"/>
      <c r="H117" s="15"/>
      <c r="I117" s="15"/>
      <c r="J117" s="15"/>
      <c r="K117" s="15"/>
      <c r="L117" s="30"/>
      <c r="M117" s="30"/>
    </row>
    <row r="118" spans="1:13" s="28" customFormat="1">
      <c r="A118" s="13"/>
      <c r="B118" s="14"/>
      <c r="H118" s="15"/>
      <c r="I118" s="15"/>
      <c r="J118" s="15"/>
      <c r="K118" s="15"/>
      <c r="L118" s="30"/>
      <c r="M118" s="30"/>
    </row>
    <row r="119" spans="1:13" s="28" customFormat="1">
      <c r="A119" s="13"/>
      <c r="B119" s="14"/>
      <c r="H119" s="15"/>
      <c r="I119" s="15"/>
      <c r="J119" s="15"/>
      <c r="K119" s="15"/>
      <c r="L119" s="30"/>
      <c r="M119" s="30"/>
    </row>
    <row r="120" spans="1:13" s="28" customFormat="1">
      <c r="A120" s="13"/>
      <c r="B120" s="14"/>
      <c r="H120" s="15"/>
      <c r="I120" s="15"/>
      <c r="J120" s="15"/>
      <c r="K120" s="15"/>
      <c r="L120" s="30"/>
      <c r="M120" s="30"/>
    </row>
    <row r="121" spans="1:13" s="28" customFormat="1">
      <c r="A121" s="13"/>
      <c r="B121" s="14"/>
      <c r="H121" s="15"/>
      <c r="I121" s="15"/>
      <c r="J121" s="15"/>
      <c r="K121" s="15"/>
      <c r="L121" s="30"/>
      <c r="M121" s="30"/>
    </row>
    <row r="122" spans="1:13" s="28" customFormat="1">
      <c r="A122" s="13"/>
      <c r="B122" s="14"/>
      <c r="H122" s="15"/>
      <c r="I122" s="15"/>
      <c r="J122" s="15"/>
      <c r="K122" s="15"/>
      <c r="L122" s="30"/>
      <c r="M122" s="30"/>
    </row>
    <row r="123" spans="1:13" s="28" customFormat="1">
      <c r="A123" s="13"/>
      <c r="B123" s="14"/>
      <c r="H123" s="15"/>
      <c r="I123" s="15"/>
      <c r="J123" s="15"/>
      <c r="K123" s="15"/>
      <c r="L123" s="30"/>
      <c r="M123" s="30"/>
    </row>
    <row r="124" spans="1:13" s="28" customFormat="1">
      <c r="A124" s="13"/>
      <c r="B124" s="14"/>
      <c r="H124" s="15"/>
      <c r="I124" s="15"/>
      <c r="J124" s="15"/>
      <c r="K124" s="15"/>
      <c r="L124" s="30"/>
      <c r="M124" s="30"/>
    </row>
    <row r="125" spans="1:13" s="28" customFormat="1">
      <c r="A125" s="13"/>
      <c r="B125" s="14"/>
      <c r="H125" s="15"/>
      <c r="I125" s="15"/>
      <c r="J125" s="15"/>
      <c r="K125" s="15"/>
      <c r="L125" s="30"/>
      <c r="M125" s="30"/>
    </row>
    <row r="126" spans="1:13" s="28" customFormat="1">
      <c r="A126" s="13"/>
      <c r="B126" s="14"/>
      <c r="H126" s="15"/>
      <c r="I126" s="15"/>
      <c r="J126" s="15"/>
      <c r="K126" s="15"/>
      <c r="L126" s="30"/>
      <c r="M126" s="30"/>
    </row>
    <row r="127" spans="1:13" s="28" customFormat="1">
      <c r="A127" s="13"/>
      <c r="B127" s="14"/>
      <c r="H127" s="15"/>
      <c r="I127" s="15"/>
      <c r="J127" s="15"/>
      <c r="K127" s="15"/>
      <c r="L127" s="30"/>
      <c r="M127" s="30"/>
    </row>
    <row r="128" spans="1:13" s="28" customFormat="1">
      <c r="A128" s="13"/>
      <c r="B128" s="14"/>
      <c r="H128" s="15"/>
      <c r="I128" s="15"/>
      <c r="J128" s="15"/>
      <c r="K128" s="15"/>
      <c r="L128" s="30"/>
      <c r="M128" s="30"/>
    </row>
    <row r="129" spans="1:13" s="28" customFormat="1">
      <c r="A129" s="13"/>
      <c r="B129" s="14"/>
      <c r="H129" s="15"/>
      <c r="I129" s="15"/>
      <c r="J129" s="15"/>
      <c r="K129" s="15"/>
      <c r="L129" s="30"/>
      <c r="M129" s="30"/>
    </row>
    <row r="130" spans="1:13" s="28" customFormat="1">
      <c r="A130" s="13"/>
      <c r="B130" s="14"/>
      <c r="H130" s="15"/>
      <c r="I130" s="15"/>
      <c r="J130" s="15"/>
      <c r="K130" s="15"/>
      <c r="L130" s="30"/>
      <c r="M130" s="30"/>
    </row>
    <row r="131" spans="1:13" s="28" customFormat="1">
      <c r="A131" s="13"/>
      <c r="B131" s="14"/>
      <c r="H131" s="15"/>
      <c r="I131" s="15"/>
      <c r="J131" s="15"/>
      <c r="K131" s="15"/>
      <c r="L131" s="30"/>
      <c r="M131" s="30"/>
    </row>
    <row r="132" spans="1:13" s="28" customFormat="1">
      <c r="A132" s="13"/>
      <c r="B132" s="14"/>
      <c r="H132" s="15"/>
      <c r="I132" s="15"/>
      <c r="J132" s="15"/>
      <c r="K132" s="15"/>
      <c r="L132" s="30"/>
      <c r="M132" s="30"/>
    </row>
    <row r="133" spans="1:13" s="28" customFormat="1">
      <c r="A133" s="13"/>
      <c r="B133" s="14"/>
      <c r="H133" s="15"/>
      <c r="I133" s="15"/>
      <c r="J133" s="15"/>
      <c r="K133" s="15"/>
      <c r="L133" s="30"/>
      <c r="M133" s="30"/>
    </row>
    <row r="134" spans="1:13" s="28" customFormat="1">
      <c r="A134" s="13"/>
      <c r="B134" s="14"/>
      <c r="H134" s="15"/>
      <c r="I134" s="15"/>
      <c r="J134" s="15"/>
      <c r="K134" s="15"/>
      <c r="L134" s="30"/>
      <c r="M134" s="30"/>
    </row>
    <row r="135" spans="1:13" s="28" customFormat="1">
      <c r="A135" s="13"/>
      <c r="B135" s="14"/>
      <c r="H135" s="15"/>
      <c r="I135" s="15"/>
      <c r="J135" s="15"/>
      <c r="K135" s="15"/>
      <c r="L135" s="30"/>
      <c r="M135" s="30"/>
    </row>
    <row r="136" spans="1:13" s="28" customFormat="1">
      <c r="A136" s="13"/>
      <c r="B136" s="14"/>
      <c r="H136" s="15"/>
      <c r="I136" s="15"/>
      <c r="J136" s="15"/>
      <c r="K136" s="15"/>
      <c r="L136" s="30"/>
      <c r="M136" s="30"/>
    </row>
    <row r="137" spans="1:13" s="28" customFormat="1">
      <c r="A137" s="13"/>
      <c r="B137" s="14"/>
      <c r="H137" s="15"/>
      <c r="I137" s="15"/>
      <c r="J137" s="15"/>
      <c r="K137" s="15"/>
      <c r="L137" s="30"/>
      <c r="M137" s="30"/>
    </row>
    <row r="138" spans="1:13" s="28" customFormat="1">
      <c r="A138" s="13"/>
      <c r="B138" s="14"/>
      <c r="H138" s="15"/>
      <c r="I138" s="15"/>
      <c r="J138" s="15"/>
      <c r="K138" s="15"/>
      <c r="L138" s="30"/>
      <c r="M138" s="30"/>
    </row>
    <row r="139" spans="1:13" s="28" customFormat="1">
      <c r="A139" s="13"/>
      <c r="B139" s="14"/>
      <c r="H139" s="15"/>
      <c r="I139" s="15"/>
      <c r="J139" s="15"/>
      <c r="K139" s="15"/>
      <c r="L139" s="30"/>
      <c r="M139" s="30"/>
    </row>
    <row r="140" spans="1:13" s="28" customFormat="1">
      <c r="A140" s="13"/>
      <c r="B140" s="14"/>
      <c r="H140" s="15"/>
      <c r="I140" s="15"/>
      <c r="J140" s="15"/>
      <c r="K140" s="15"/>
      <c r="L140" s="30"/>
      <c r="M140" s="30"/>
    </row>
    <row r="141" spans="1:13" s="28" customFormat="1">
      <c r="A141" s="13"/>
      <c r="B141" s="14"/>
      <c r="H141" s="15"/>
      <c r="I141" s="15"/>
      <c r="J141" s="15"/>
      <c r="K141" s="15"/>
      <c r="L141" s="30"/>
      <c r="M141" s="30"/>
    </row>
    <row r="142" spans="1:13" s="28" customFormat="1">
      <c r="A142" s="13"/>
      <c r="B142" s="14"/>
      <c r="H142" s="15"/>
      <c r="I142" s="15"/>
      <c r="J142" s="15"/>
      <c r="K142" s="15"/>
      <c r="L142" s="30"/>
      <c r="M142" s="30"/>
    </row>
    <row r="143" spans="1:13" s="28" customFormat="1">
      <c r="A143" s="13"/>
      <c r="B143" s="14"/>
      <c r="H143" s="15"/>
      <c r="I143" s="15"/>
      <c r="J143" s="15"/>
      <c r="K143" s="15"/>
      <c r="L143" s="30"/>
      <c r="M143" s="30"/>
    </row>
    <row r="144" spans="1:13" s="28" customFormat="1">
      <c r="A144" s="13"/>
      <c r="B144" s="14"/>
      <c r="H144" s="15"/>
      <c r="I144" s="15"/>
      <c r="J144" s="15"/>
      <c r="K144" s="15"/>
      <c r="L144" s="30"/>
      <c r="M144" s="30"/>
    </row>
    <row r="145" spans="1:13" s="28" customFormat="1">
      <c r="A145" s="13"/>
      <c r="B145" s="14"/>
      <c r="H145" s="15"/>
      <c r="I145" s="15"/>
      <c r="J145" s="15"/>
      <c r="K145" s="15"/>
      <c r="L145" s="30"/>
      <c r="M145" s="30"/>
    </row>
    <row r="146" spans="1:13" s="28" customFormat="1">
      <c r="A146" s="13"/>
      <c r="B146" s="14"/>
      <c r="H146" s="15"/>
      <c r="I146" s="15"/>
      <c r="J146" s="15"/>
      <c r="K146" s="15"/>
      <c r="L146" s="30"/>
      <c r="M146" s="30"/>
    </row>
    <row r="147" spans="1:13" s="28" customFormat="1">
      <c r="A147" s="13"/>
      <c r="B147" s="14"/>
      <c r="H147" s="15"/>
      <c r="I147" s="15"/>
      <c r="J147" s="15"/>
      <c r="K147" s="15"/>
      <c r="L147" s="30"/>
      <c r="M147" s="30"/>
    </row>
    <row r="148" spans="1:13" s="28" customFormat="1">
      <c r="A148" s="13"/>
      <c r="B148" s="14"/>
      <c r="H148" s="15"/>
      <c r="I148" s="15"/>
      <c r="J148" s="15"/>
      <c r="K148" s="15"/>
      <c r="L148" s="30"/>
      <c r="M148" s="30"/>
    </row>
    <row r="149" spans="1:13" s="28" customFormat="1">
      <c r="A149" s="13"/>
      <c r="B149" s="14"/>
      <c r="H149" s="15"/>
      <c r="I149" s="15"/>
      <c r="J149" s="15"/>
      <c r="K149" s="15"/>
      <c r="L149" s="30"/>
      <c r="M149" s="30"/>
    </row>
    <row r="150" spans="1:13" s="28" customFormat="1">
      <c r="A150" s="13"/>
      <c r="B150" s="14"/>
      <c r="H150" s="15"/>
      <c r="I150" s="15"/>
      <c r="J150" s="15"/>
      <c r="K150" s="15"/>
      <c r="L150" s="30"/>
      <c r="M150" s="30"/>
    </row>
    <row r="151" spans="1:13" s="28" customFormat="1">
      <c r="A151" s="13"/>
      <c r="B151" s="14"/>
      <c r="H151" s="15"/>
      <c r="I151" s="15"/>
      <c r="J151" s="15"/>
      <c r="K151" s="15"/>
      <c r="L151" s="30"/>
      <c r="M151" s="30"/>
    </row>
    <row r="152" spans="1:13" s="28" customFormat="1">
      <c r="A152" s="13"/>
      <c r="B152" s="14"/>
      <c r="H152" s="15"/>
      <c r="I152" s="15"/>
      <c r="J152" s="15"/>
      <c r="K152" s="15"/>
      <c r="L152" s="30"/>
      <c r="M152" s="30"/>
    </row>
    <row r="153" spans="1:13" s="28" customFormat="1">
      <c r="A153" s="13"/>
      <c r="B153" s="14"/>
      <c r="H153" s="15"/>
      <c r="I153" s="15"/>
      <c r="J153" s="15"/>
      <c r="K153" s="15"/>
      <c r="L153" s="30"/>
      <c r="M153" s="30"/>
    </row>
    <row r="154" spans="1:13" s="28" customFormat="1">
      <c r="A154" s="13"/>
      <c r="B154" s="14"/>
      <c r="H154" s="15"/>
      <c r="I154" s="15"/>
      <c r="J154" s="15"/>
      <c r="K154" s="15"/>
      <c r="L154" s="30"/>
      <c r="M154" s="30"/>
    </row>
    <row r="155" spans="1:13" s="28" customFormat="1">
      <c r="A155" s="13"/>
      <c r="B155" s="14"/>
      <c r="H155" s="15"/>
      <c r="I155" s="15"/>
      <c r="J155" s="15"/>
      <c r="K155" s="15"/>
      <c r="L155" s="30"/>
      <c r="M155" s="30"/>
    </row>
    <row r="156" spans="1:13" s="28" customFormat="1">
      <c r="A156" s="13"/>
      <c r="B156" s="14"/>
      <c r="H156" s="15"/>
      <c r="I156" s="15"/>
      <c r="J156" s="15"/>
      <c r="K156" s="15"/>
      <c r="L156" s="30"/>
      <c r="M156" s="30"/>
    </row>
    <row r="157" spans="1:13" s="28" customFormat="1">
      <c r="A157" s="13"/>
      <c r="B157" s="14"/>
      <c r="H157" s="15"/>
      <c r="I157" s="15"/>
      <c r="J157" s="15"/>
      <c r="K157" s="15"/>
      <c r="L157" s="30"/>
      <c r="M157" s="30"/>
    </row>
    <row r="158" spans="1:13" s="28" customFormat="1">
      <c r="A158" s="13"/>
      <c r="B158" s="14"/>
      <c r="H158" s="15"/>
      <c r="I158" s="15"/>
      <c r="J158" s="15"/>
      <c r="K158" s="15"/>
      <c r="L158" s="30"/>
      <c r="M158" s="30"/>
    </row>
    <row r="159" spans="1:13" s="28" customFormat="1">
      <c r="A159" s="13"/>
      <c r="B159" s="14"/>
      <c r="H159" s="15"/>
      <c r="I159" s="15"/>
      <c r="J159" s="15"/>
      <c r="K159" s="15"/>
      <c r="L159" s="30"/>
      <c r="M159" s="30"/>
    </row>
    <row r="160" spans="1:13" s="28" customFormat="1">
      <c r="A160" s="13"/>
      <c r="B160" s="14"/>
      <c r="H160" s="15"/>
      <c r="I160" s="15"/>
      <c r="J160" s="15"/>
      <c r="K160" s="15"/>
      <c r="L160" s="30"/>
      <c r="M160" s="30"/>
    </row>
    <row r="161" spans="1:13" s="28" customFormat="1">
      <c r="A161" s="13"/>
      <c r="B161" s="14"/>
      <c r="H161" s="15"/>
      <c r="I161" s="15"/>
      <c r="J161" s="15"/>
      <c r="K161" s="15"/>
      <c r="L161" s="30"/>
      <c r="M161" s="30"/>
    </row>
    <row r="162" spans="1:13" s="28" customFormat="1">
      <c r="A162" s="13"/>
      <c r="B162" s="14"/>
      <c r="H162" s="15"/>
      <c r="I162" s="15"/>
      <c r="J162" s="15"/>
      <c r="K162" s="15"/>
      <c r="L162" s="30"/>
      <c r="M162" s="30"/>
    </row>
    <row r="163" spans="1:13" s="28" customFormat="1">
      <c r="A163" s="13"/>
      <c r="B163" s="14"/>
      <c r="H163" s="15"/>
      <c r="I163" s="15"/>
      <c r="J163" s="15"/>
      <c r="K163" s="15"/>
      <c r="L163" s="30"/>
      <c r="M163" s="30"/>
    </row>
    <row r="164" spans="1:13" s="28" customFormat="1">
      <c r="A164" s="13"/>
      <c r="B164" s="14"/>
      <c r="H164" s="15"/>
      <c r="I164" s="15"/>
      <c r="J164" s="15"/>
      <c r="K164" s="15"/>
      <c r="L164" s="30"/>
      <c r="M164" s="30"/>
    </row>
    <row r="165" spans="1:13" s="28" customFormat="1">
      <c r="A165" s="13"/>
      <c r="B165" s="14"/>
      <c r="H165" s="15"/>
      <c r="I165" s="15"/>
      <c r="J165" s="15"/>
      <c r="K165" s="15"/>
      <c r="L165" s="30"/>
      <c r="M165" s="30"/>
    </row>
    <row r="166" spans="1:13" s="28" customFormat="1">
      <c r="A166" s="13"/>
      <c r="B166" s="14"/>
      <c r="H166" s="15"/>
      <c r="I166" s="15"/>
      <c r="J166" s="15"/>
      <c r="K166" s="15"/>
      <c r="L166" s="30"/>
      <c r="M166" s="30"/>
    </row>
    <row r="167" spans="1:13" s="28" customFormat="1">
      <c r="A167" s="13"/>
      <c r="B167" s="14"/>
      <c r="H167" s="15"/>
      <c r="I167" s="15"/>
      <c r="J167" s="15"/>
      <c r="K167" s="15"/>
      <c r="L167" s="30"/>
      <c r="M167" s="30"/>
    </row>
    <row r="168" spans="1:13" s="28" customFormat="1">
      <c r="A168" s="13"/>
      <c r="B168" s="14"/>
      <c r="H168" s="15"/>
      <c r="I168" s="15"/>
      <c r="J168" s="15"/>
      <c r="K168" s="15"/>
      <c r="L168" s="30"/>
      <c r="M168" s="30"/>
    </row>
    <row r="169" spans="1:13" s="28" customFormat="1">
      <c r="A169" s="13"/>
      <c r="B169" s="14"/>
      <c r="H169" s="15"/>
      <c r="I169" s="15"/>
      <c r="J169" s="15"/>
      <c r="K169" s="15"/>
      <c r="L169" s="30"/>
      <c r="M169" s="30"/>
    </row>
    <row r="170" spans="1:13" s="28" customFormat="1">
      <c r="A170" s="13"/>
      <c r="B170" s="14"/>
      <c r="H170" s="15"/>
      <c r="I170" s="15"/>
      <c r="J170" s="15"/>
      <c r="K170" s="15"/>
      <c r="L170" s="30"/>
      <c r="M170" s="30"/>
    </row>
    <row r="171" spans="1:13" s="28" customFormat="1">
      <c r="A171" s="13"/>
      <c r="B171" s="14"/>
      <c r="H171" s="15"/>
      <c r="I171" s="15"/>
      <c r="J171" s="15"/>
      <c r="K171" s="15"/>
      <c r="L171" s="30"/>
      <c r="M171" s="30"/>
    </row>
    <row r="172" spans="1:13" s="28" customFormat="1">
      <c r="A172" s="13"/>
      <c r="B172" s="14"/>
      <c r="H172" s="15"/>
      <c r="I172" s="15"/>
      <c r="J172" s="15"/>
      <c r="K172" s="15"/>
      <c r="L172" s="30"/>
      <c r="M172" s="30"/>
    </row>
    <row r="173" spans="1:13" s="28" customFormat="1">
      <c r="A173" s="13"/>
      <c r="B173" s="14"/>
      <c r="H173" s="15"/>
      <c r="I173" s="15"/>
      <c r="J173" s="15"/>
      <c r="K173" s="15"/>
      <c r="L173" s="30"/>
      <c r="M173" s="30"/>
    </row>
    <row r="174" spans="1:13" s="28" customFormat="1">
      <c r="A174" s="13"/>
      <c r="B174" s="14"/>
      <c r="H174" s="15"/>
      <c r="I174" s="15"/>
      <c r="J174" s="15"/>
      <c r="K174" s="15"/>
      <c r="L174" s="30"/>
      <c r="M174" s="30"/>
    </row>
    <row r="175" spans="1:13" s="28" customFormat="1">
      <c r="A175" s="13"/>
      <c r="B175" s="14"/>
      <c r="H175" s="15"/>
      <c r="I175" s="15"/>
      <c r="J175" s="15"/>
      <c r="K175" s="15"/>
      <c r="L175" s="30"/>
      <c r="M175" s="30"/>
    </row>
    <row r="176" spans="1:13" s="28" customFormat="1">
      <c r="A176" s="13"/>
      <c r="B176" s="14"/>
      <c r="H176" s="15"/>
      <c r="I176" s="15"/>
      <c r="J176" s="15"/>
      <c r="K176" s="15"/>
      <c r="L176" s="30"/>
      <c r="M176" s="30"/>
    </row>
    <row r="177" spans="1:13" s="28" customFormat="1">
      <c r="A177" s="13"/>
      <c r="B177" s="14"/>
      <c r="H177" s="15"/>
      <c r="I177" s="15"/>
      <c r="J177" s="15"/>
      <c r="K177" s="15"/>
      <c r="L177" s="30"/>
      <c r="M177" s="30"/>
    </row>
    <row r="178" spans="1:13" s="28" customFormat="1">
      <c r="A178" s="13"/>
      <c r="B178" s="14"/>
      <c r="H178" s="15"/>
      <c r="I178" s="15"/>
      <c r="J178" s="15"/>
      <c r="K178" s="15"/>
      <c r="L178" s="30"/>
      <c r="M178" s="30"/>
    </row>
    <row r="179" spans="1:13" s="28" customFormat="1">
      <c r="A179" s="13"/>
      <c r="B179" s="14"/>
      <c r="H179" s="15"/>
      <c r="I179" s="15"/>
      <c r="J179" s="15"/>
      <c r="K179" s="15"/>
      <c r="L179" s="30"/>
      <c r="M179" s="30"/>
    </row>
    <row r="180" spans="1:13" s="28" customFormat="1">
      <c r="A180" s="13"/>
      <c r="B180" s="14"/>
      <c r="H180" s="15"/>
      <c r="I180" s="15"/>
      <c r="J180" s="15"/>
      <c r="K180" s="15"/>
      <c r="L180" s="30"/>
      <c r="M180" s="30"/>
    </row>
    <row r="181" spans="1:13" s="28" customFormat="1">
      <c r="A181" s="13"/>
      <c r="B181" s="14"/>
      <c r="H181" s="15"/>
      <c r="I181" s="15"/>
      <c r="J181" s="15"/>
      <c r="K181" s="15"/>
      <c r="L181" s="30"/>
      <c r="M181" s="30"/>
    </row>
    <row r="182" spans="1:13" s="28" customFormat="1">
      <c r="A182" s="13"/>
      <c r="B182" s="14"/>
      <c r="H182" s="15"/>
      <c r="I182" s="15"/>
      <c r="J182" s="15"/>
      <c r="K182" s="15"/>
      <c r="L182" s="30"/>
      <c r="M182" s="30"/>
    </row>
    <row r="183" spans="1:13" s="28" customFormat="1">
      <c r="A183" s="13"/>
      <c r="B183" s="14"/>
      <c r="H183" s="15"/>
      <c r="I183" s="15"/>
      <c r="J183" s="15"/>
      <c r="K183" s="15"/>
      <c r="L183" s="30"/>
      <c r="M183" s="30"/>
    </row>
    <row r="184" spans="1:13" s="28" customFormat="1">
      <c r="A184" s="13"/>
      <c r="B184" s="14"/>
      <c r="H184" s="15"/>
      <c r="I184" s="15"/>
      <c r="J184" s="15"/>
      <c r="K184" s="15"/>
      <c r="L184" s="30"/>
      <c r="M184" s="30"/>
    </row>
    <row r="185" spans="1:13" s="28" customFormat="1">
      <c r="A185" s="13"/>
      <c r="B185" s="14"/>
      <c r="H185" s="15"/>
      <c r="I185" s="15"/>
      <c r="J185" s="15"/>
      <c r="K185" s="15"/>
      <c r="L185" s="30"/>
      <c r="M185" s="30"/>
    </row>
    <row r="186" spans="1:13" s="28" customFormat="1">
      <c r="A186" s="13"/>
      <c r="B186" s="14"/>
      <c r="H186" s="15"/>
      <c r="I186" s="15"/>
      <c r="J186" s="15"/>
      <c r="K186" s="15"/>
      <c r="L186" s="30"/>
      <c r="M186" s="30"/>
    </row>
    <row r="187" spans="1:13" s="28" customFormat="1">
      <c r="A187" s="13"/>
      <c r="B187" s="14"/>
      <c r="H187" s="15"/>
      <c r="I187" s="15"/>
      <c r="J187" s="15"/>
      <c r="K187" s="15"/>
      <c r="L187" s="30"/>
      <c r="M187" s="30"/>
    </row>
    <row r="188" spans="1:13" s="28" customFormat="1">
      <c r="A188" s="13"/>
      <c r="B188" s="14"/>
      <c r="H188" s="15"/>
      <c r="I188" s="15"/>
      <c r="J188" s="15"/>
      <c r="K188" s="15"/>
      <c r="L188" s="30"/>
      <c r="M188" s="30"/>
    </row>
    <row r="189" spans="1:13" s="28" customFormat="1">
      <c r="A189" s="13"/>
      <c r="B189" s="14"/>
      <c r="H189" s="15"/>
      <c r="I189" s="15"/>
      <c r="J189" s="15"/>
      <c r="K189" s="15"/>
      <c r="L189" s="30"/>
      <c r="M189" s="30"/>
    </row>
    <row r="190" spans="1:13" s="28" customFormat="1">
      <c r="A190" s="13"/>
      <c r="B190" s="14"/>
      <c r="H190" s="15"/>
      <c r="I190" s="15"/>
      <c r="J190" s="15"/>
      <c r="K190" s="15"/>
      <c r="L190" s="30"/>
      <c r="M190" s="30"/>
    </row>
    <row r="191" spans="1:13" s="28" customFormat="1">
      <c r="A191" s="13"/>
      <c r="B191" s="14"/>
      <c r="H191" s="15"/>
      <c r="I191" s="15"/>
      <c r="J191" s="15"/>
      <c r="K191" s="15"/>
      <c r="L191" s="30"/>
      <c r="M191" s="30"/>
    </row>
    <row r="192" spans="1:13" s="28" customFormat="1">
      <c r="A192" s="13"/>
      <c r="B192" s="14"/>
      <c r="H192" s="15"/>
      <c r="I192" s="15"/>
      <c r="J192" s="15"/>
      <c r="K192" s="15"/>
      <c r="L192" s="30"/>
      <c r="M192" s="30"/>
    </row>
    <row r="193" spans="1:13" s="28" customFormat="1">
      <c r="A193" s="13"/>
      <c r="B193" s="14"/>
      <c r="H193" s="15"/>
      <c r="I193" s="15"/>
      <c r="J193" s="15"/>
      <c r="K193" s="15"/>
      <c r="L193" s="30"/>
      <c r="M193" s="30"/>
    </row>
    <row r="194" spans="1:13" s="28" customFormat="1">
      <c r="A194" s="13"/>
      <c r="B194" s="14"/>
      <c r="H194" s="15"/>
      <c r="I194" s="15"/>
      <c r="J194" s="15"/>
      <c r="K194" s="15"/>
      <c r="L194" s="30"/>
      <c r="M194" s="30"/>
    </row>
    <row r="195" spans="1:13" s="28" customFormat="1">
      <c r="A195" s="13"/>
      <c r="B195" s="14"/>
      <c r="H195" s="15"/>
      <c r="I195" s="15"/>
      <c r="J195" s="15"/>
      <c r="K195" s="15"/>
      <c r="L195" s="30"/>
      <c r="M195" s="30"/>
    </row>
    <row r="196" spans="1:13" s="28" customFormat="1">
      <c r="A196" s="13"/>
      <c r="B196" s="14"/>
      <c r="H196" s="15"/>
      <c r="I196" s="15"/>
      <c r="J196" s="15"/>
      <c r="K196" s="15"/>
      <c r="L196" s="30"/>
      <c r="M196" s="30"/>
    </row>
    <row r="197" spans="1:13" s="28" customFormat="1">
      <c r="A197" s="13"/>
      <c r="B197" s="14"/>
      <c r="H197" s="15"/>
      <c r="I197" s="15"/>
      <c r="J197" s="15"/>
      <c r="K197" s="15"/>
      <c r="L197" s="30"/>
      <c r="M197" s="30"/>
    </row>
    <row r="198" spans="1:13" s="28" customFormat="1">
      <c r="A198" s="13"/>
      <c r="B198" s="14"/>
      <c r="H198" s="15"/>
      <c r="I198" s="15"/>
      <c r="J198" s="15"/>
      <c r="K198" s="15"/>
      <c r="L198" s="30"/>
      <c r="M198" s="30"/>
    </row>
    <row r="199" spans="1:13" s="28" customFormat="1">
      <c r="A199" s="13"/>
      <c r="B199" s="14"/>
      <c r="H199" s="15"/>
      <c r="I199" s="15"/>
      <c r="J199" s="15"/>
      <c r="K199" s="15"/>
      <c r="L199" s="30"/>
      <c r="M199" s="30"/>
    </row>
    <row r="200" spans="1:13" s="28" customFormat="1">
      <c r="A200" s="13"/>
      <c r="B200" s="14"/>
      <c r="H200" s="15"/>
      <c r="I200" s="15"/>
      <c r="J200" s="15"/>
      <c r="K200" s="15"/>
      <c r="L200" s="30"/>
      <c r="M200" s="30"/>
    </row>
    <row r="201" spans="1:13" s="28" customFormat="1">
      <c r="A201" s="13"/>
      <c r="B201" s="14"/>
      <c r="H201" s="15"/>
      <c r="I201" s="15"/>
      <c r="J201" s="15"/>
      <c r="K201" s="15"/>
      <c r="L201" s="30"/>
      <c r="M201" s="30"/>
    </row>
    <row r="202" spans="1:13" s="28" customFormat="1">
      <c r="A202" s="13"/>
      <c r="B202" s="14"/>
      <c r="H202" s="15"/>
      <c r="I202" s="15"/>
      <c r="J202" s="15"/>
      <c r="K202" s="15"/>
      <c r="L202" s="30"/>
      <c r="M202" s="30"/>
    </row>
    <row r="203" spans="1:13" s="28" customFormat="1">
      <c r="A203" s="13"/>
      <c r="B203" s="14"/>
      <c r="H203" s="15"/>
      <c r="I203" s="15"/>
      <c r="J203" s="15"/>
      <c r="K203" s="15"/>
      <c r="L203" s="30"/>
      <c r="M203" s="30"/>
    </row>
    <row r="204" spans="1:13" s="28" customFormat="1">
      <c r="A204" s="13"/>
      <c r="B204" s="14"/>
      <c r="H204" s="15"/>
      <c r="I204" s="15"/>
      <c r="J204" s="15"/>
      <c r="K204" s="15"/>
      <c r="L204" s="30"/>
      <c r="M204" s="30"/>
    </row>
    <row r="205" spans="1:13" s="28" customFormat="1">
      <c r="A205" s="13"/>
      <c r="B205" s="14"/>
      <c r="H205" s="15"/>
      <c r="I205" s="15"/>
      <c r="J205" s="15"/>
      <c r="K205" s="15"/>
      <c r="L205" s="30"/>
      <c r="M205" s="30"/>
    </row>
    <row r="206" spans="1:13" s="28" customFormat="1">
      <c r="A206" s="13"/>
      <c r="B206" s="14"/>
      <c r="H206" s="15"/>
      <c r="I206" s="15"/>
      <c r="J206" s="15"/>
      <c r="K206" s="15"/>
      <c r="L206" s="30"/>
      <c r="M206" s="30"/>
    </row>
    <row r="207" spans="1:13" s="28" customFormat="1">
      <c r="A207" s="13"/>
      <c r="B207" s="14"/>
      <c r="H207" s="15"/>
      <c r="I207" s="15"/>
      <c r="J207" s="15"/>
      <c r="K207" s="15"/>
      <c r="L207" s="30"/>
      <c r="M207" s="30"/>
    </row>
    <row r="208" spans="1:13" s="28" customFormat="1">
      <c r="A208" s="13"/>
      <c r="B208" s="14"/>
      <c r="H208" s="15"/>
      <c r="I208" s="15"/>
      <c r="J208" s="15"/>
      <c r="K208" s="15"/>
      <c r="L208" s="30"/>
      <c r="M208" s="30"/>
    </row>
    <row r="209" spans="1:13" s="28" customFormat="1">
      <c r="A209" s="13"/>
      <c r="B209" s="14"/>
      <c r="H209" s="15"/>
      <c r="I209" s="15"/>
      <c r="J209" s="15"/>
      <c r="K209" s="15"/>
      <c r="L209" s="30"/>
      <c r="M209" s="30"/>
    </row>
    <row r="210" spans="1:13" s="28" customFormat="1">
      <c r="A210" s="13"/>
      <c r="B210" s="14"/>
      <c r="H210" s="15"/>
      <c r="I210" s="15"/>
      <c r="J210" s="15"/>
      <c r="K210" s="15"/>
      <c r="L210" s="30"/>
      <c r="M210" s="30"/>
    </row>
    <row r="211" spans="1:13" s="28" customFormat="1">
      <c r="A211" s="13"/>
      <c r="B211" s="14"/>
      <c r="H211" s="15"/>
      <c r="I211" s="15"/>
      <c r="J211" s="15"/>
      <c r="K211" s="15"/>
      <c r="L211" s="30"/>
      <c r="M211" s="30"/>
    </row>
    <row r="212" spans="1:13" s="28" customFormat="1">
      <c r="A212" s="13"/>
      <c r="B212" s="14"/>
      <c r="H212" s="15"/>
      <c r="I212" s="15"/>
      <c r="J212" s="15"/>
      <c r="K212" s="15"/>
      <c r="L212" s="30"/>
      <c r="M212" s="30"/>
    </row>
    <row r="213" spans="1:13" s="28" customFormat="1">
      <c r="A213" s="13"/>
      <c r="B213" s="14"/>
      <c r="H213" s="15"/>
      <c r="I213" s="15"/>
      <c r="J213" s="15"/>
      <c r="K213" s="15"/>
      <c r="L213" s="30"/>
      <c r="M213" s="30"/>
    </row>
    <row r="214" spans="1:13" s="28" customFormat="1">
      <c r="A214" s="13"/>
      <c r="B214" s="14"/>
      <c r="H214" s="15"/>
      <c r="I214" s="15"/>
      <c r="J214" s="15"/>
      <c r="K214" s="15"/>
      <c r="L214" s="30"/>
      <c r="M214" s="30"/>
    </row>
    <row r="215" spans="1:13" s="28" customFormat="1">
      <c r="A215" s="13"/>
      <c r="B215" s="14"/>
      <c r="H215" s="15"/>
      <c r="I215" s="15"/>
      <c r="J215" s="15"/>
      <c r="K215" s="15"/>
      <c r="L215" s="30"/>
      <c r="M215" s="30"/>
    </row>
    <row r="216" spans="1:13" s="28" customFormat="1">
      <c r="A216" s="13"/>
      <c r="B216" s="14"/>
      <c r="H216" s="15"/>
      <c r="I216" s="15"/>
      <c r="J216" s="15"/>
      <c r="K216" s="15"/>
      <c r="L216" s="30"/>
      <c r="M216" s="30"/>
    </row>
    <row r="217" spans="1:13" s="28" customFormat="1">
      <c r="A217" s="13"/>
      <c r="B217" s="14"/>
      <c r="H217" s="15"/>
      <c r="I217" s="15"/>
      <c r="J217" s="15"/>
      <c r="K217" s="15"/>
      <c r="L217" s="30"/>
      <c r="M217" s="30"/>
    </row>
    <row r="218" spans="1:13" s="28" customFormat="1">
      <c r="A218" s="13"/>
      <c r="B218" s="14"/>
      <c r="H218" s="15"/>
      <c r="I218" s="15"/>
      <c r="J218" s="15"/>
      <c r="K218" s="15"/>
      <c r="L218" s="30"/>
      <c r="M218" s="30"/>
    </row>
    <row r="219" spans="1:13" s="28" customFormat="1">
      <c r="A219" s="13"/>
      <c r="B219" s="14"/>
      <c r="H219" s="15"/>
      <c r="I219" s="15"/>
      <c r="J219" s="15"/>
      <c r="K219" s="15"/>
      <c r="L219" s="30"/>
      <c r="M219" s="30"/>
    </row>
    <row r="220" spans="1:13" s="28" customFormat="1">
      <c r="A220" s="13"/>
      <c r="B220" s="14"/>
      <c r="H220" s="15"/>
      <c r="I220" s="15"/>
      <c r="J220" s="15"/>
      <c r="K220" s="15"/>
      <c r="L220" s="30"/>
      <c r="M220" s="30"/>
    </row>
    <row r="221" spans="1:13" s="28" customFormat="1">
      <c r="A221" s="13"/>
      <c r="B221" s="14"/>
      <c r="H221" s="15"/>
      <c r="I221" s="15"/>
      <c r="J221" s="15"/>
      <c r="K221" s="15"/>
      <c r="L221" s="30"/>
      <c r="M221" s="30"/>
    </row>
    <row r="222" spans="1:13" s="28" customFormat="1">
      <c r="A222" s="13"/>
      <c r="B222" s="14"/>
      <c r="H222" s="15"/>
      <c r="I222" s="15"/>
      <c r="J222" s="15"/>
      <c r="K222" s="15"/>
      <c r="L222" s="30"/>
      <c r="M222" s="30"/>
    </row>
    <row r="223" spans="1:13" s="28" customFormat="1">
      <c r="A223" s="13"/>
      <c r="B223" s="14"/>
      <c r="H223" s="15"/>
      <c r="I223" s="15"/>
      <c r="J223" s="15"/>
      <c r="K223" s="15"/>
      <c r="L223" s="30"/>
      <c r="M223" s="30"/>
    </row>
    <row r="224" spans="1:13" s="28" customFormat="1">
      <c r="A224" s="13"/>
      <c r="B224" s="14"/>
      <c r="H224" s="15"/>
      <c r="I224" s="15"/>
      <c r="J224" s="15"/>
      <c r="K224" s="15"/>
      <c r="L224" s="30"/>
      <c r="M224" s="30"/>
    </row>
    <row r="225" spans="1:13" s="28" customFormat="1">
      <c r="A225" s="13"/>
      <c r="B225" s="14"/>
      <c r="H225" s="15"/>
      <c r="I225" s="15"/>
      <c r="J225" s="15"/>
      <c r="K225" s="15"/>
      <c r="L225" s="30"/>
      <c r="M225" s="30"/>
    </row>
    <row r="226" spans="1:13" s="28" customFormat="1">
      <c r="A226" s="13"/>
      <c r="B226" s="14"/>
      <c r="H226" s="15"/>
      <c r="I226" s="15"/>
      <c r="J226" s="15"/>
      <c r="K226" s="15"/>
      <c r="L226" s="30"/>
      <c r="M226" s="30"/>
    </row>
    <row r="227" spans="1:13" s="28" customFormat="1">
      <c r="A227" s="13"/>
      <c r="B227" s="14"/>
      <c r="H227" s="15"/>
      <c r="I227" s="15"/>
      <c r="J227" s="15"/>
      <c r="K227" s="15"/>
      <c r="L227" s="30"/>
      <c r="M227" s="30"/>
    </row>
    <row r="228" spans="1:13" s="28" customFormat="1">
      <c r="A228" s="13"/>
      <c r="B228" s="14"/>
      <c r="H228" s="15"/>
      <c r="I228" s="15"/>
      <c r="J228" s="15"/>
      <c r="K228" s="15"/>
      <c r="L228" s="30"/>
      <c r="M228" s="30"/>
    </row>
    <row r="229" spans="1:13" s="28" customFormat="1">
      <c r="A229" s="13"/>
      <c r="B229" s="14"/>
      <c r="H229" s="15"/>
      <c r="I229" s="15"/>
      <c r="J229" s="15"/>
      <c r="K229" s="15"/>
      <c r="L229" s="30"/>
      <c r="M229" s="30"/>
    </row>
    <row r="230" spans="1:13" s="28" customFormat="1">
      <c r="A230" s="13"/>
      <c r="B230" s="14"/>
      <c r="H230" s="15"/>
      <c r="I230" s="15"/>
      <c r="J230" s="15"/>
      <c r="K230" s="15"/>
      <c r="L230" s="30"/>
      <c r="M230" s="30"/>
    </row>
    <row r="231" spans="1:13" s="28" customFormat="1">
      <c r="A231" s="13"/>
      <c r="B231" s="14"/>
      <c r="H231" s="15"/>
      <c r="I231" s="15"/>
      <c r="J231" s="15"/>
      <c r="K231" s="15"/>
      <c r="L231" s="30"/>
      <c r="M231" s="30"/>
    </row>
    <row r="232" spans="1:13" s="28" customFormat="1">
      <c r="A232" s="13"/>
      <c r="B232" s="14"/>
      <c r="H232" s="15"/>
      <c r="I232" s="15"/>
      <c r="J232" s="15"/>
      <c r="K232" s="15"/>
      <c r="L232" s="30"/>
      <c r="M232" s="30"/>
    </row>
    <row r="233" spans="1:13" s="28" customFormat="1">
      <c r="A233" s="13"/>
      <c r="B233" s="14"/>
      <c r="H233" s="15"/>
      <c r="I233" s="15"/>
      <c r="J233" s="15"/>
      <c r="K233" s="15"/>
      <c r="L233" s="30"/>
      <c r="M233" s="30"/>
    </row>
    <row r="234" spans="1:13" s="28" customFormat="1">
      <c r="A234" s="13"/>
      <c r="B234" s="14"/>
      <c r="H234" s="15"/>
      <c r="I234" s="15"/>
      <c r="J234" s="15"/>
      <c r="K234" s="15"/>
      <c r="L234" s="30"/>
      <c r="M234" s="30"/>
    </row>
    <row r="235" spans="1:13" s="28" customFormat="1">
      <c r="A235" s="13"/>
      <c r="B235" s="14"/>
      <c r="H235" s="15"/>
      <c r="I235" s="15"/>
      <c r="J235" s="15"/>
      <c r="K235" s="15"/>
      <c r="L235" s="30"/>
      <c r="M235" s="30"/>
    </row>
    <row r="236" spans="1:13" s="28" customFormat="1">
      <c r="A236" s="13"/>
      <c r="B236" s="14"/>
      <c r="H236" s="15"/>
      <c r="I236" s="15"/>
      <c r="J236" s="15"/>
      <c r="K236" s="15"/>
      <c r="L236" s="30"/>
      <c r="M236" s="30"/>
    </row>
    <row r="237" spans="1:13" s="28" customFormat="1">
      <c r="A237" s="13"/>
      <c r="B237" s="14"/>
      <c r="H237" s="15"/>
      <c r="I237" s="15"/>
      <c r="J237" s="15"/>
      <c r="K237" s="15"/>
      <c r="L237" s="30"/>
      <c r="M237" s="30"/>
    </row>
    <row r="238" spans="1:13" s="28" customFormat="1">
      <c r="A238" s="13"/>
      <c r="B238" s="14"/>
      <c r="H238" s="15"/>
      <c r="I238" s="15"/>
      <c r="J238" s="15"/>
      <c r="K238" s="15"/>
      <c r="L238" s="30"/>
      <c r="M238" s="30"/>
    </row>
    <row r="239" spans="1:13" s="28" customFormat="1">
      <c r="A239" s="13"/>
      <c r="B239" s="14"/>
      <c r="H239" s="15"/>
      <c r="I239" s="15"/>
      <c r="J239" s="15"/>
      <c r="K239" s="15"/>
      <c r="L239" s="30"/>
      <c r="M239" s="30"/>
    </row>
    <row r="240" spans="1:13" s="28" customFormat="1">
      <c r="A240" s="13"/>
      <c r="B240" s="14"/>
      <c r="H240" s="15"/>
      <c r="I240" s="15"/>
      <c r="J240" s="15"/>
      <c r="K240" s="15"/>
      <c r="L240" s="30"/>
      <c r="M240" s="30"/>
    </row>
    <row r="241" spans="1:13" s="28" customFormat="1">
      <c r="A241" s="13"/>
      <c r="B241" s="14"/>
      <c r="H241" s="15"/>
      <c r="I241" s="15"/>
      <c r="J241" s="15"/>
      <c r="K241" s="15"/>
      <c r="L241" s="30"/>
      <c r="M241" s="30"/>
    </row>
    <row r="242" spans="1:13" s="28" customFormat="1">
      <c r="A242" s="13"/>
      <c r="B242" s="14"/>
      <c r="H242" s="15"/>
      <c r="I242" s="15"/>
      <c r="J242" s="15"/>
      <c r="K242" s="15"/>
      <c r="L242" s="30"/>
      <c r="M242" s="30"/>
    </row>
  </sheetData>
  <mergeCells count="12">
    <mergeCell ref="G25:H25"/>
    <mergeCell ref="G26:H26"/>
    <mergeCell ref="J26:K26"/>
    <mergeCell ref="G27:H27"/>
    <mergeCell ref="J27:K27"/>
    <mergeCell ref="G11:H11"/>
    <mergeCell ref="J11:K11"/>
    <mergeCell ref="B1:K2"/>
    <mergeCell ref="B4:K4"/>
    <mergeCell ref="A9:K9"/>
    <mergeCell ref="G10:H10"/>
    <mergeCell ref="J10:K10"/>
  </mergeCells>
  <pageMargins left="0.7" right="0.7" top="0.75" bottom="0.75" header="0.3" footer="0.3"/>
  <pageSetup paperSize="9" scale="74" orientation="landscape" r:id="rId1"/>
  <headerFooter>
    <oddHeader>&amp;C&amp;"Calibri"&amp;10&amp;K000000 IN CONFIDENCE&amp;1#_x000D_</oddHeader>
    <oddFooter>&amp;C_x000D_&amp;1#&amp;"Calibri"&amp;10&amp;K000000 IN CONFIDENCE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A499"/>
  </sheetPr>
  <dimension ref="A1:W376"/>
  <sheetViews>
    <sheetView view="pageBreakPreview" topLeftCell="B1" zoomScale="80" zoomScaleNormal="100" zoomScaleSheetLayoutView="80" workbookViewId="0">
      <selection activeCell="B1" sqref="B1"/>
    </sheetView>
  </sheetViews>
  <sheetFormatPr defaultColWidth="9.125" defaultRowHeight="18"/>
  <cols>
    <col min="1" max="1" width="6.25" style="223" bestFit="1" customWidth="1"/>
    <col min="2" max="2" width="5.375" style="19" customWidth="1"/>
    <col min="3" max="3" width="11.125" style="17" customWidth="1"/>
    <col min="4" max="4" width="11.625" style="17" customWidth="1"/>
    <col min="5" max="5" width="12.125" style="17" customWidth="1"/>
    <col min="6" max="6" width="4.5" style="17" customWidth="1"/>
    <col min="7" max="7" width="17.5" style="17" customWidth="1"/>
    <col min="8" max="8" width="16.75" style="20" customWidth="1"/>
    <col min="9" max="11" width="15.625" style="20" customWidth="1"/>
    <col min="12" max="16" width="15.625" style="21" customWidth="1"/>
    <col min="17" max="17" width="8.5" style="21" customWidth="1"/>
    <col min="18" max="18" width="5.625" style="17" customWidth="1"/>
    <col min="19" max="20" width="13.125" style="17" customWidth="1"/>
    <col min="21" max="16384" width="9.125" style="17"/>
  </cols>
  <sheetData>
    <row r="1" spans="1:18" ht="15" customHeight="1">
      <c r="A1" s="179"/>
      <c r="B1" s="113"/>
      <c r="C1" s="113"/>
      <c r="D1" s="113"/>
      <c r="E1" s="113"/>
      <c r="F1" s="113"/>
      <c r="G1" s="113"/>
      <c r="H1" s="113"/>
      <c r="I1" s="113"/>
      <c r="J1" s="113"/>
      <c r="K1" s="113"/>
      <c r="L1" s="113"/>
      <c r="M1" s="113"/>
      <c r="N1" s="113"/>
      <c r="O1" s="113"/>
      <c r="P1" s="113"/>
      <c r="Q1" s="113"/>
      <c r="R1" s="113"/>
    </row>
    <row r="2" spans="1:18" ht="37.5" customHeight="1">
      <c r="A2" s="179"/>
      <c r="B2" s="333" t="s">
        <v>172</v>
      </c>
      <c r="C2" s="333"/>
      <c r="D2" s="333"/>
      <c r="E2" s="333"/>
      <c r="F2" s="333"/>
      <c r="G2" s="333"/>
      <c r="H2" s="333"/>
      <c r="I2" s="333"/>
      <c r="J2" s="333"/>
      <c r="K2" s="333"/>
      <c r="L2" s="333"/>
      <c r="M2" s="333"/>
      <c r="N2" s="333"/>
      <c r="O2" s="333"/>
      <c r="P2" s="333"/>
      <c r="Q2" s="117"/>
      <c r="R2" s="113"/>
    </row>
    <row r="3" spans="1:18" ht="15" customHeight="1">
      <c r="A3" s="179"/>
      <c r="B3" s="333"/>
      <c r="C3" s="333"/>
      <c r="D3" s="333"/>
      <c r="E3" s="333"/>
      <c r="F3" s="333"/>
      <c r="G3" s="333"/>
      <c r="H3" s="333"/>
      <c r="I3" s="333"/>
      <c r="J3" s="333"/>
      <c r="K3" s="333"/>
      <c r="L3" s="333"/>
      <c r="M3" s="333"/>
      <c r="N3" s="333"/>
      <c r="O3" s="333"/>
      <c r="P3" s="333"/>
      <c r="Q3" s="125"/>
      <c r="R3" s="113"/>
    </row>
    <row r="4" spans="1:18" ht="26.45" customHeight="1">
      <c r="A4" s="179"/>
      <c r="B4" s="116"/>
      <c r="C4" s="116"/>
      <c r="D4" s="116"/>
      <c r="E4" s="116"/>
      <c r="F4" s="116"/>
      <c r="G4" s="116"/>
      <c r="H4" s="116"/>
      <c r="I4" s="116"/>
      <c r="J4" s="116"/>
      <c r="K4" s="116"/>
      <c r="L4" s="116"/>
      <c r="M4" s="116"/>
      <c r="N4" s="116"/>
      <c r="O4" s="116"/>
      <c r="P4" s="116"/>
      <c r="Q4" s="125"/>
      <c r="R4" s="113"/>
    </row>
    <row r="5" spans="1:18" ht="87" customHeight="1">
      <c r="A5" s="179"/>
      <c r="B5" s="353" t="s">
        <v>173</v>
      </c>
      <c r="C5" s="354"/>
      <c r="D5" s="354"/>
      <c r="E5" s="354"/>
      <c r="F5" s="354"/>
      <c r="G5" s="354"/>
      <c r="H5" s="354"/>
      <c r="I5" s="354"/>
      <c r="J5" s="354"/>
      <c r="K5" s="354"/>
      <c r="L5" s="354"/>
      <c r="M5" s="354"/>
      <c r="N5" s="354"/>
      <c r="O5" s="354"/>
      <c r="P5" s="117"/>
      <c r="Q5" s="117"/>
      <c r="R5" s="113"/>
    </row>
    <row r="6" spans="1:18" ht="11.25" customHeight="1">
      <c r="A6" s="179"/>
      <c r="B6" s="117"/>
      <c r="C6" s="117"/>
      <c r="D6" s="117"/>
      <c r="E6" s="117"/>
      <c r="F6" s="117"/>
      <c r="G6" s="117"/>
      <c r="H6" s="117"/>
      <c r="I6" s="117"/>
      <c r="J6" s="117"/>
      <c r="K6" s="117"/>
      <c r="L6" s="117"/>
      <c r="M6" s="117"/>
      <c r="N6" s="117"/>
      <c r="O6" s="117"/>
      <c r="P6" s="117"/>
      <c r="Q6" s="117"/>
      <c r="R6" s="113"/>
    </row>
    <row r="7" spans="1:18" ht="33" customHeight="1">
      <c r="A7" s="179"/>
      <c r="B7" s="336" t="s">
        <v>174</v>
      </c>
      <c r="C7" s="337"/>
      <c r="D7" s="337"/>
      <c r="E7" s="337"/>
      <c r="F7" s="337"/>
      <c r="G7" s="337"/>
      <c r="H7" s="337"/>
      <c r="I7" s="337"/>
      <c r="J7" s="337"/>
      <c r="K7" s="337"/>
      <c r="L7" s="337"/>
      <c r="M7" s="337"/>
      <c r="N7" s="337"/>
      <c r="O7" s="337"/>
      <c r="P7" s="117"/>
      <c r="Q7" s="117"/>
      <c r="R7" s="113"/>
    </row>
    <row r="8" spans="1:18" ht="23.25" customHeight="1">
      <c r="A8" s="179"/>
      <c r="B8" s="355" t="s">
        <v>339</v>
      </c>
      <c r="C8" s="355"/>
      <c r="D8" s="355"/>
      <c r="E8" s="355"/>
      <c r="F8" s="355"/>
      <c r="G8" s="355"/>
      <c r="H8" s="355"/>
      <c r="I8" s="355"/>
      <c r="J8" s="355"/>
      <c r="K8" s="355"/>
      <c r="L8" s="355"/>
      <c r="M8" s="355"/>
      <c r="N8" s="355"/>
      <c r="O8" s="355"/>
      <c r="P8" s="213"/>
      <c r="Q8" s="213"/>
      <c r="R8" s="113"/>
    </row>
    <row r="9" spans="1:18" ht="25.5">
      <c r="A9" s="179"/>
      <c r="B9" s="118" t="s">
        <v>0</v>
      </c>
      <c r="C9" s="119"/>
      <c r="D9" s="119"/>
      <c r="E9" s="119"/>
      <c r="F9" s="119"/>
      <c r="G9" s="220" t="str">
        <f>IF(Contacts!$E$5=0,"",Contacts!$E$5)</f>
        <v>Select from list</v>
      </c>
      <c r="H9" s="124"/>
      <c r="I9" s="124"/>
      <c r="J9" s="124"/>
      <c r="K9" s="124"/>
      <c r="L9" s="125"/>
      <c r="M9" s="125"/>
      <c r="N9" s="125"/>
      <c r="O9" s="125"/>
      <c r="P9" s="125"/>
      <c r="Q9" s="125"/>
      <c r="R9" s="113"/>
    </row>
    <row r="10" spans="1:18" ht="20.25">
      <c r="A10" s="179"/>
      <c r="B10" s="120"/>
      <c r="C10" s="121"/>
      <c r="D10" s="122"/>
      <c r="E10" s="123"/>
      <c r="F10" s="121"/>
      <c r="G10" s="122"/>
      <c r="H10" s="124"/>
      <c r="I10" s="124"/>
      <c r="J10" s="124"/>
      <c r="K10" s="124"/>
      <c r="L10" s="125"/>
      <c r="M10" s="125"/>
      <c r="N10" s="125"/>
      <c r="O10" s="125"/>
      <c r="P10" s="125"/>
      <c r="Q10" s="125"/>
      <c r="R10" s="113"/>
    </row>
    <row r="11" spans="1:18" ht="6.6" customHeight="1">
      <c r="A11" s="179"/>
      <c r="B11" s="126"/>
      <c r="C11" s="127"/>
      <c r="D11" s="128"/>
      <c r="E11" s="129"/>
      <c r="F11" s="127"/>
      <c r="G11" s="128"/>
      <c r="H11" s="130"/>
      <c r="I11" s="130"/>
      <c r="J11" s="130"/>
      <c r="K11" s="130"/>
      <c r="L11" s="131"/>
      <c r="M11" s="131"/>
      <c r="N11" s="131"/>
      <c r="O11" s="131"/>
      <c r="P11" s="131"/>
      <c r="Q11" s="131"/>
      <c r="R11" s="113"/>
    </row>
    <row r="12" spans="1:18" ht="3.6" customHeight="1">
      <c r="A12" s="179"/>
      <c r="B12" s="214"/>
      <c r="C12" s="127"/>
      <c r="D12" s="128"/>
      <c r="E12" s="129"/>
      <c r="F12" s="127"/>
      <c r="G12" s="128"/>
      <c r="H12" s="130"/>
      <c r="I12" s="130"/>
      <c r="J12" s="130"/>
      <c r="K12" s="130"/>
      <c r="L12" s="131"/>
      <c r="M12" s="131"/>
      <c r="N12" s="131"/>
      <c r="O12" s="131"/>
      <c r="P12" s="131"/>
      <c r="Q12" s="131"/>
      <c r="R12" s="113"/>
    </row>
    <row r="13" spans="1:18" ht="3" customHeight="1">
      <c r="A13" s="179"/>
      <c r="B13" s="113"/>
      <c r="C13" s="205"/>
      <c r="D13" s="205"/>
      <c r="E13" s="205"/>
      <c r="F13" s="205"/>
      <c r="G13" s="205"/>
      <c r="H13" s="215"/>
      <c r="I13" s="215"/>
      <c r="J13" s="215"/>
      <c r="K13" s="215"/>
      <c r="L13" s="113"/>
      <c r="M13" s="113"/>
      <c r="N13" s="113"/>
      <c r="O13" s="113"/>
      <c r="P13" s="113"/>
      <c r="Q13" s="113"/>
      <c r="R13" s="113"/>
    </row>
    <row r="14" spans="1:18" ht="15" hidden="1" customHeight="1">
      <c r="A14" s="179"/>
      <c r="B14" s="113"/>
      <c r="C14" s="205"/>
      <c r="D14" s="205"/>
      <c r="E14" s="205"/>
      <c r="F14" s="205"/>
      <c r="G14" s="205"/>
      <c r="H14" s="215"/>
      <c r="I14" s="215"/>
      <c r="J14" s="215"/>
      <c r="K14" s="215"/>
      <c r="L14" s="113"/>
      <c r="M14" s="113"/>
      <c r="N14" s="113"/>
      <c r="O14" s="113"/>
      <c r="P14" s="113"/>
      <c r="Q14" s="113"/>
      <c r="R14" s="113"/>
    </row>
    <row r="15" spans="1:18" ht="21" hidden="1" customHeight="1">
      <c r="A15" s="182">
        <v>2.1</v>
      </c>
      <c r="B15" s="174" t="s">
        <v>175</v>
      </c>
      <c r="C15" s="175"/>
      <c r="D15" s="176"/>
      <c r="E15" s="176"/>
      <c r="F15" s="176"/>
      <c r="G15" s="176"/>
      <c r="H15" s="176"/>
      <c r="I15" s="176"/>
      <c r="J15" s="176"/>
      <c r="K15" s="176"/>
      <c r="L15" s="224"/>
      <c r="M15" s="224"/>
      <c r="N15" s="224"/>
      <c r="O15" s="224"/>
      <c r="P15" s="224"/>
      <c r="Q15" s="224"/>
      <c r="R15" s="113"/>
    </row>
    <row r="16" spans="1:18" ht="20.25" hidden="1">
      <c r="A16" s="180"/>
      <c r="B16" s="133"/>
      <c r="C16" s="134"/>
      <c r="D16" s="135"/>
      <c r="E16" s="135"/>
      <c r="F16" s="135"/>
      <c r="G16" s="135"/>
      <c r="H16" s="135"/>
      <c r="I16" s="135"/>
      <c r="J16" s="135"/>
      <c r="K16" s="135"/>
      <c r="L16" s="113"/>
      <c r="M16" s="113"/>
      <c r="N16" s="113"/>
      <c r="O16" s="113"/>
      <c r="P16" s="113"/>
      <c r="Q16" s="113"/>
      <c r="R16" s="113"/>
    </row>
    <row r="17" spans="1:23" ht="22.5" hidden="1" customHeight="1">
      <c r="A17" s="180"/>
      <c r="B17" s="133"/>
      <c r="C17" s="134"/>
      <c r="D17" s="135"/>
      <c r="E17" s="135"/>
      <c r="F17" s="135"/>
      <c r="G17" s="350" t="s">
        <v>176</v>
      </c>
      <c r="H17" s="351"/>
      <c r="I17" s="351"/>
      <c r="J17" s="351"/>
      <c r="K17" s="351"/>
      <c r="L17" s="351"/>
      <c r="M17" s="351"/>
      <c r="N17" s="351"/>
      <c r="O17" s="351"/>
      <c r="P17" s="352"/>
      <c r="Q17" s="113"/>
      <c r="R17" s="113"/>
    </row>
    <row r="18" spans="1:23" ht="25.5" hidden="1">
      <c r="A18" s="179"/>
      <c r="B18" s="155"/>
      <c r="C18" s="135"/>
      <c r="D18" s="135"/>
      <c r="E18" s="135"/>
      <c r="F18" s="135"/>
      <c r="G18" s="230" t="s">
        <v>79</v>
      </c>
      <c r="H18" s="230" t="s">
        <v>81</v>
      </c>
      <c r="I18" s="230" t="s">
        <v>83</v>
      </c>
      <c r="J18" s="230" t="s">
        <v>85</v>
      </c>
      <c r="K18" s="230" t="s">
        <v>87</v>
      </c>
      <c r="L18" s="230" t="s">
        <v>89</v>
      </c>
      <c r="M18" s="230" t="s">
        <v>91</v>
      </c>
      <c r="N18" s="230" t="s">
        <v>93</v>
      </c>
      <c r="O18" s="230" t="s">
        <v>95</v>
      </c>
      <c r="P18" s="230" t="s">
        <v>97</v>
      </c>
      <c r="Q18" s="113"/>
      <c r="R18" s="113"/>
      <c r="W18" s="17" t="s">
        <v>177</v>
      </c>
    </row>
    <row r="19" spans="1:23" ht="15" hidden="1" customHeight="1">
      <c r="A19" s="179"/>
      <c r="B19" s="372" t="s">
        <v>78</v>
      </c>
      <c r="C19" s="357" t="s">
        <v>115</v>
      </c>
      <c r="D19" s="357"/>
      <c r="E19" s="357"/>
      <c r="F19" s="228" t="s">
        <v>178</v>
      </c>
      <c r="G19" s="211"/>
      <c r="H19" s="211"/>
      <c r="I19" s="211"/>
      <c r="J19" s="211"/>
      <c r="K19" s="211"/>
      <c r="L19" s="211"/>
      <c r="M19" s="211"/>
      <c r="N19" s="211"/>
      <c r="O19" s="211"/>
      <c r="P19" s="211"/>
      <c r="Q19" s="113"/>
      <c r="R19" s="113"/>
    </row>
    <row r="20" spans="1:23" ht="15" hidden="1" customHeight="1">
      <c r="A20" s="179"/>
      <c r="B20" s="372"/>
      <c r="C20" s="357"/>
      <c r="D20" s="357"/>
      <c r="E20" s="357"/>
      <c r="F20" s="228" t="s">
        <v>179</v>
      </c>
      <c r="G20" s="212"/>
      <c r="H20" s="212"/>
      <c r="I20" s="212"/>
      <c r="J20" s="212"/>
      <c r="K20" s="212"/>
      <c r="L20" s="212"/>
      <c r="M20" s="212"/>
      <c r="N20" s="212"/>
      <c r="O20" s="212"/>
      <c r="P20" s="212"/>
      <c r="Q20" s="113"/>
      <c r="R20" s="113"/>
    </row>
    <row r="21" spans="1:23" s="19" customFormat="1" ht="15" hidden="1" customHeight="1">
      <c r="A21" s="179"/>
      <c r="B21" s="372" t="s">
        <v>80</v>
      </c>
      <c r="C21" s="356" t="s">
        <v>116</v>
      </c>
      <c r="D21" s="356"/>
      <c r="E21" s="356"/>
      <c r="F21" s="228" t="s">
        <v>178</v>
      </c>
      <c r="G21" s="211"/>
      <c r="H21" s="211"/>
      <c r="I21" s="211"/>
      <c r="J21" s="211"/>
      <c r="K21" s="211"/>
      <c r="L21" s="211"/>
      <c r="M21" s="211"/>
      <c r="N21" s="211"/>
      <c r="O21" s="211"/>
      <c r="P21" s="211"/>
      <c r="Q21" s="139"/>
      <c r="R21" s="139"/>
    </row>
    <row r="22" spans="1:23" s="19" customFormat="1" ht="15" hidden="1" customHeight="1">
      <c r="A22" s="179"/>
      <c r="B22" s="372"/>
      <c r="C22" s="356"/>
      <c r="D22" s="356"/>
      <c r="E22" s="356"/>
      <c r="F22" s="228" t="s">
        <v>179</v>
      </c>
      <c r="G22" s="212"/>
      <c r="H22" s="212"/>
      <c r="I22" s="212"/>
      <c r="J22" s="212"/>
      <c r="K22" s="212"/>
      <c r="L22" s="212"/>
      <c r="M22" s="212"/>
      <c r="N22" s="212"/>
      <c r="O22" s="212"/>
      <c r="P22" s="212"/>
      <c r="Q22" s="139"/>
      <c r="R22" s="139"/>
    </row>
    <row r="23" spans="1:23" s="19" customFormat="1" ht="15" hidden="1" customHeight="1">
      <c r="A23" s="179"/>
      <c r="B23" s="372" t="s">
        <v>82</v>
      </c>
      <c r="C23" s="356" t="s">
        <v>117</v>
      </c>
      <c r="D23" s="356"/>
      <c r="E23" s="356"/>
      <c r="F23" s="228" t="s">
        <v>178</v>
      </c>
      <c r="G23" s="211"/>
      <c r="H23" s="211"/>
      <c r="I23" s="211"/>
      <c r="J23" s="211"/>
      <c r="K23" s="211"/>
      <c r="L23" s="211"/>
      <c r="M23" s="211"/>
      <c r="N23" s="211"/>
      <c r="O23" s="211"/>
      <c r="P23" s="211"/>
      <c r="Q23" s="139"/>
      <c r="R23" s="139"/>
    </row>
    <row r="24" spans="1:23" s="19" customFormat="1" ht="15" hidden="1" customHeight="1">
      <c r="A24" s="179"/>
      <c r="B24" s="372"/>
      <c r="C24" s="356"/>
      <c r="D24" s="356"/>
      <c r="E24" s="356"/>
      <c r="F24" s="228" t="s">
        <v>179</v>
      </c>
      <c r="G24" s="212"/>
      <c r="H24" s="212"/>
      <c r="I24" s="212"/>
      <c r="J24" s="212"/>
      <c r="K24" s="212"/>
      <c r="L24" s="212"/>
      <c r="M24" s="212"/>
      <c r="N24" s="212"/>
      <c r="O24" s="212"/>
      <c r="P24" s="212"/>
      <c r="Q24" s="139"/>
      <c r="R24" s="139"/>
    </row>
    <row r="25" spans="1:23" ht="15" hidden="1" customHeight="1">
      <c r="A25" s="179"/>
      <c r="B25" s="372" t="s">
        <v>84</v>
      </c>
      <c r="C25" s="357" t="s">
        <v>118</v>
      </c>
      <c r="D25" s="357"/>
      <c r="E25" s="357"/>
      <c r="F25" s="228" t="s">
        <v>178</v>
      </c>
      <c r="G25" s="211"/>
      <c r="H25" s="211"/>
      <c r="I25" s="211"/>
      <c r="J25" s="211"/>
      <c r="K25" s="211"/>
      <c r="L25" s="211"/>
      <c r="M25" s="211"/>
      <c r="N25" s="211"/>
      <c r="O25" s="211"/>
      <c r="P25" s="211"/>
      <c r="Q25" s="113"/>
      <c r="R25" s="113"/>
    </row>
    <row r="26" spans="1:23" ht="15" hidden="1" customHeight="1">
      <c r="A26" s="179"/>
      <c r="B26" s="372"/>
      <c r="C26" s="357"/>
      <c r="D26" s="357"/>
      <c r="E26" s="357"/>
      <c r="F26" s="228" t="s">
        <v>179</v>
      </c>
      <c r="G26" s="212"/>
      <c r="H26" s="212"/>
      <c r="I26" s="212"/>
      <c r="J26" s="212"/>
      <c r="K26" s="212"/>
      <c r="L26" s="212"/>
      <c r="M26" s="212"/>
      <c r="N26" s="212"/>
      <c r="O26" s="212"/>
      <c r="P26" s="212"/>
      <c r="Q26" s="113"/>
      <c r="R26" s="113"/>
    </row>
    <row r="27" spans="1:23" ht="15" hidden="1" customHeight="1">
      <c r="A27" s="179"/>
      <c r="B27" s="139"/>
      <c r="C27" s="358" t="s">
        <v>98</v>
      </c>
      <c r="D27" s="358"/>
      <c r="E27" s="358"/>
      <c r="F27" s="229" t="s">
        <v>178</v>
      </c>
      <c r="G27" s="231">
        <f>G19+G21+G23+G25</f>
        <v>0</v>
      </c>
      <c r="H27" s="231">
        <f>H19+H21+H23+H25</f>
        <v>0</v>
      </c>
      <c r="I27" s="231">
        <f t="shared" ref="I27:O27" si="0">I19+I21+I23+I25</f>
        <v>0</v>
      </c>
      <c r="J27" s="231">
        <f t="shared" si="0"/>
        <v>0</v>
      </c>
      <c r="K27" s="231">
        <f t="shared" si="0"/>
        <v>0</v>
      </c>
      <c r="L27" s="231">
        <f>L19+L21+L23+L25</f>
        <v>0</v>
      </c>
      <c r="M27" s="231">
        <f t="shared" si="0"/>
        <v>0</v>
      </c>
      <c r="N27" s="231">
        <f t="shared" si="0"/>
        <v>0</v>
      </c>
      <c r="O27" s="231">
        <f t="shared" si="0"/>
        <v>0</v>
      </c>
      <c r="P27" s="231">
        <f>P19+P21+P23+P25</f>
        <v>0</v>
      </c>
      <c r="Q27" s="113"/>
      <c r="R27" s="113"/>
    </row>
    <row r="28" spans="1:23" ht="15" hidden="1" customHeight="1">
      <c r="A28" s="179"/>
      <c r="B28" s="157"/>
      <c r="C28" s="358"/>
      <c r="D28" s="358"/>
      <c r="E28" s="358"/>
      <c r="F28" s="229" t="s">
        <v>179</v>
      </c>
      <c r="G28" s="196">
        <f>G20+G22+G24+G26</f>
        <v>0</v>
      </c>
      <c r="H28" s="196">
        <f>H20+H22+H24+H26</f>
        <v>0</v>
      </c>
      <c r="I28" s="196">
        <f t="shared" ref="I28:O28" si="1">I20+I22+I24+I26</f>
        <v>0</v>
      </c>
      <c r="J28" s="196">
        <f t="shared" si="1"/>
        <v>0</v>
      </c>
      <c r="K28" s="196">
        <f t="shared" si="1"/>
        <v>0</v>
      </c>
      <c r="L28" s="196">
        <f>L20+L22+L24+L26</f>
        <v>0</v>
      </c>
      <c r="M28" s="196">
        <f t="shared" si="1"/>
        <v>0</v>
      </c>
      <c r="N28" s="196">
        <f t="shared" si="1"/>
        <v>0</v>
      </c>
      <c r="O28" s="196">
        <f t="shared" si="1"/>
        <v>0</v>
      </c>
      <c r="P28" s="196">
        <f>P20+P22+P24+P26</f>
        <v>0</v>
      </c>
      <c r="Q28" s="113"/>
      <c r="R28" s="113"/>
    </row>
    <row r="29" spans="1:23" ht="20.25" hidden="1">
      <c r="A29" s="179"/>
      <c r="B29" s="157"/>
      <c r="C29" s="133"/>
      <c r="D29" s="135"/>
      <c r="E29" s="135"/>
      <c r="F29" s="135"/>
      <c r="G29" s="205"/>
      <c r="H29" s="205"/>
      <c r="I29" s="205"/>
      <c r="J29" s="205"/>
      <c r="K29" s="205"/>
      <c r="L29" s="205"/>
      <c r="M29" s="205"/>
      <c r="N29" s="205"/>
      <c r="O29" s="205"/>
      <c r="P29" s="205"/>
      <c r="Q29" s="113"/>
      <c r="R29" s="113"/>
    </row>
    <row r="30" spans="1:23" ht="21" hidden="1" customHeight="1">
      <c r="A30" s="222">
        <v>2.11</v>
      </c>
      <c r="B30" s="174" t="s">
        <v>180</v>
      </c>
      <c r="C30" s="225"/>
      <c r="D30" s="225"/>
      <c r="E30" s="225"/>
      <c r="F30" s="225"/>
      <c r="G30" s="225"/>
      <c r="H30" s="174"/>
      <c r="I30" s="174"/>
      <c r="J30" s="224"/>
      <c r="K30" s="224"/>
      <c r="L30" s="224"/>
      <c r="M30" s="224"/>
      <c r="N30" s="224"/>
      <c r="O30" s="224"/>
      <c r="P30" s="224"/>
      <c r="Q30" s="224"/>
      <c r="R30" s="113"/>
    </row>
    <row r="31" spans="1:23" ht="15" hidden="1" customHeight="1">
      <c r="A31" s="180"/>
      <c r="B31" s="215"/>
      <c r="C31" s="205"/>
      <c r="D31" s="205"/>
      <c r="E31" s="205"/>
      <c r="F31" s="205"/>
      <c r="G31" s="205"/>
      <c r="H31" s="215"/>
      <c r="I31" s="215"/>
      <c r="J31" s="113"/>
      <c r="K31" s="113"/>
      <c r="L31" s="113"/>
      <c r="M31" s="113"/>
      <c r="N31" s="113"/>
      <c r="O31" s="113"/>
      <c r="P31" s="113"/>
      <c r="Q31" s="113"/>
      <c r="R31" s="113"/>
    </row>
    <row r="32" spans="1:23" ht="18" hidden="1" customHeight="1">
      <c r="A32" s="179"/>
      <c r="B32" s="113"/>
      <c r="C32" s="205"/>
      <c r="D32" s="205"/>
      <c r="E32" s="205"/>
      <c r="F32" s="205"/>
      <c r="G32" s="350" t="s">
        <v>181</v>
      </c>
      <c r="H32" s="351"/>
      <c r="I32" s="351"/>
      <c r="J32" s="351"/>
      <c r="K32" s="351"/>
      <c r="L32" s="351"/>
      <c r="M32" s="351"/>
      <c r="N32" s="351"/>
      <c r="O32" s="351"/>
      <c r="P32" s="352"/>
      <c r="Q32" s="113"/>
      <c r="R32" s="113"/>
    </row>
    <row r="33" spans="1:18" ht="21" hidden="1" customHeight="1">
      <c r="A33" s="179"/>
      <c r="B33" s="113"/>
      <c r="C33" s="205"/>
      <c r="D33" s="205"/>
      <c r="E33" s="205"/>
      <c r="F33" s="232"/>
      <c r="G33" s="230" t="s">
        <v>79</v>
      </c>
      <c r="H33" s="230" t="s">
        <v>81</v>
      </c>
      <c r="I33" s="230" t="s">
        <v>83</v>
      </c>
      <c r="J33" s="230" t="s">
        <v>85</v>
      </c>
      <c r="K33" s="230" t="s">
        <v>87</v>
      </c>
      <c r="L33" s="230" t="s">
        <v>89</v>
      </c>
      <c r="M33" s="230" t="s">
        <v>91</v>
      </c>
      <c r="N33" s="230" t="s">
        <v>93</v>
      </c>
      <c r="O33" s="230" t="s">
        <v>95</v>
      </c>
      <c r="P33" s="230" t="s">
        <v>97</v>
      </c>
      <c r="Q33" s="113"/>
      <c r="R33" s="113"/>
    </row>
    <row r="34" spans="1:18" ht="15" hidden="1" customHeight="1">
      <c r="A34" s="179"/>
      <c r="B34" s="216" t="s">
        <v>78</v>
      </c>
      <c r="C34" s="356" t="s">
        <v>182</v>
      </c>
      <c r="D34" s="356"/>
      <c r="E34" s="356"/>
      <c r="F34" s="233" t="s">
        <v>178</v>
      </c>
      <c r="G34" s="211"/>
      <c r="H34" s="211"/>
      <c r="I34" s="211"/>
      <c r="J34" s="211"/>
      <c r="K34" s="211"/>
      <c r="L34" s="211"/>
      <c r="M34" s="211"/>
      <c r="N34" s="211"/>
      <c r="O34" s="211"/>
      <c r="P34" s="211"/>
      <c r="Q34" s="113"/>
      <c r="R34" s="113"/>
    </row>
    <row r="35" spans="1:18" ht="15" hidden="1" customHeight="1">
      <c r="A35" s="179"/>
      <c r="B35" s="216"/>
      <c r="C35" s="356"/>
      <c r="D35" s="356"/>
      <c r="E35" s="356"/>
      <c r="F35" s="233" t="s">
        <v>179</v>
      </c>
      <c r="G35" s="212"/>
      <c r="H35" s="212"/>
      <c r="I35" s="212"/>
      <c r="J35" s="212"/>
      <c r="K35" s="212"/>
      <c r="L35" s="212"/>
      <c r="M35" s="212"/>
      <c r="N35" s="212"/>
      <c r="O35" s="212"/>
      <c r="P35" s="212"/>
      <c r="Q35" s="113"/>
      <c r="R35" s="113"/>
    </row>
    <row r="36" spans="1:18" ht="15" hidden="1" customHeight="1">
      <c r="A36" s="179"/>
      <c r="B36" s="139" t="s">
        <v>80</v>
      </c>
      <c r="C36" s="356" t="s">
        <v>183</v>
      </c>
      <c r="D36" s="356"/>
      <c r="E36" s="356"/>
      <c r="F36" s="233" t="s">
        <v>178</v>
      </c>
      <c r="G36" s="211"/>
      <c r="H36" s="211"/>
      <c r="I36" s="211"/>
      <c r="J36" s="211"/>
      <c r="K36" s="211"/>
      <c r="L36" s="211"/>
      <c r="M36" s="211"/>
      <c r="N36" s="211"/>
      <c r="O36" s="211"/>
      <c r="P36" s="211"/>
      <c r="Q36" s="113"/>
      <c r="R36" s="113"/>
    </row>
    <row r="37" spans="1:18" ht="15" hidden="1" customHeight="1">
      <c r="A37" s="179"/>
      <c r="B37" s="139"/>
      <c r="C37" s="356"/>
      <c r="D37" s="356"/>
      <c r="E37" s="356"/>
      <c r="F37" s="233" t="s">
        <v>179</v>
      </c>
      <c r="G37" s="212"/>
      <c r="H37" s="212"/>
      <c r="I37" s="212"/>
      <c r="J37" s="212"/>
      <c r="K37" s="212"/>
      <c r="L37" s="212"/>
      <c r="M37" s="212"/>
      <c r="N37" s="212"/>
      <c r="O37" s="212"/>
      <c r="P37" s="212"/>
      <c r="Q37" s="113"/>
      <c r="R37" s="113"/>
    </row>
    <row r="38" spans="1:18" ht="15" hidden="1" customHeight="1">
      <c r="A38" s="179"/>
      <c r="B38" s="139" t="s">
        <v>82</v>
      </c>
      <c r="C38" s="356" t="s">
        <v>184</v>
      </c>
      <c r="D38" s="356"/>
      <c r="E38" s="356"/>
      <c r="F38" s="233" t="s">
        <v>178</v>
      </c>
      <c r="G38" s="211"/>
      <c r="H38" s="211"/>
      <c r="I38" s="211"/>
      <c r="J38" s="211"/>
      <c r="K38" s="211"/>
      <c r="L38" s="211"/>
      <c r="M38" s="211"/>
      <c r="N38" s="211"/>
      <c r="O38" s="211"/>
      <c r="P38" s="211"/>
      <c r="Q38" s="113"/>
      <c r="R38" s="113"/>
    </row>
    <row r="39" spans="1:18" ht="15" hidden="1" customHeight="1">
      <c r="A39" s="179"/>
      <c r="B39" s="139"/>
      <c r="C39" s="356"/>
      <c r="D39" s="356"/>
      <c r="E39" s="356"/>
      <c r="F39" s="233" t="s">
        <v>179</v>
      </c>
      <c r="G39" s="212"/>
      <c r="H39" s="212"/>
      <c r="I39" s="212"/>
      <c r="J39" s="212"/>
      <c r="K39" s="212"/>
      <c r="L39" s="212"/>
      <c r="M39" s="212"/>
      <c r="N39" s="212"/>
      <c r="O39" s="212"/>
      <c r="P39" s="212"/>
      <c r="Q39" s="113"/>
      <c r="R39" s="113"/>
    </row>
    <row r="40" spans="1:18" ht="15" hidden="1" customHeight="1">
      <c r="A40" s="179"/>
      <c r="B40" s="139" t="s">
        <v>84</v>
      </c>
      <c r="C40" s="356" t="s">
        <v>185</v>
      </c>
      <c r="D40" s="356"/>
      <c r="E40" s="356"/>
      <c r="F40" s="233" t="s">
        <v>178</v>
      </c>
      <c r="G40" s="211"/>
      <c r="H40" s="211"/>
      <c r="I40" s="211"/>
      <c r="J40" s="211"/>
      <c r="K40" s="211"/>
      <c r="L40" s="211"/>
      <c r="M40" s="211"/>
      <c r="N40" s="211"/>
      <c r="O40" s="211"/>
      <c r="P40" s="211"/>
      <c r="Q40" s="113"/>
      <c r="R40" s="113"/>
    </row>
    <row r="41" spans="1:18" ht="15" hidden="1" customHeight="1">
      <c r="A41" s="179"/>
      <c r="B41" s="139"/>
      <c r="C41" s="356"/>
      <c r="D41" s="356"/>
      <c r="E41" s="356"/>
      <c r="F41" s="233" t="s">
        <v>179</v>
      </c>
      <c r="G41" s="212"/>
      <c r="H41" s="212"/>
      <c r="I41" s="212"/>
      <c r="J41" s="212"/>
      <c r="K41" s="212"/>
      <c r="L41" s="212"/>
      <c r="M41" s="212"/>
      <c r="N41" s="212"/>
      <c r="O41" s="212"/>
      <c r="P41" s="212"/>
      <c r="Q41" s="113"/>
      <c r="R41" s="113"/>
    </row>
    <row r="42" spans="1:18" ht="15" hidden="1" customHeight="1">
      <c r="A42" s="179"/>
      <c r="B42" s="139" t="s">
        <v>86</v>
      </c>
      <c r="C42" s="356" t="s">
        <v>186</v>
      </c>
      <c r="D42" s="356"/>
      <c r="E42" s="356"/>
      <c r="F42" s="233" t="s">
        <v>178</v>
      </c>
      <c r="G42" s="211"/>
      <c r="H42" s="211"/>
      <c r="I42" s="211"/>
      <c r="J42" s="211"/>
      <c r="K42" s="211"/>
      <c r="L42" s="211"/>
      <c r="M42" s="211"/>
      <c r="N42" s="211"/>
      <c r="O42" s="211"/>
      <c r="P42" s="211"/>
      <c r="Q42" s="113"/>
      <c r="R42" s="113"/>
    </row>
    <row r="43" spans="1:18" ht="15" hidden="1" customHeight="1">
      <c r="A43" s="179"/>
      <c r="B43" s="139"/>
      <c r="C43" s="356"/>
      <c r="D43" s="356"/>
      <c r="E43" s="356"/>
      <c r="F43" s="233" t="s">
        <v>179</v>
      </c>
      <c r="G43" s="212"/>
      <c r="H43" s="212"/>
      <c r="I43" s="212"/>
      <c r="J43" s="212"/>
      <c r="K43" s="212"/>
      <c r="L43" s="212"/>
      <c r="M43" s="212"/>
      <c r="N43" s="212"/>
      <c r="O43" s="212"/>
      <c r="P43" s="212"/>
      <c r="Q43" s="113"/>
      <c r="R43" s="113"/>
    </row>
    <row r="44" spans="1:18" ht="15" hidden="1" customHeight="1">
      <c r="A44" s="179"/>
      <c r="B44" s="139" t="s">
        <v>88</v>
      </c>
      <c r="C44" s="356" t="s">
        <v>187</v>
      </c>
      <c r="D44" s="356"/>
      <c r="E44" s="356"/>
      <c r="F44" s="233" t="s">
        <v>178</v>
      </c>
      <c r="G44" s="211"/>
      <c r="H44" s="211"/>
      <c r="I44" s="211"/>
      <c r="J44" s="211"/>
      <c r="K44" s="211"/>
      <c r="L44" s="211"/>
      <c r="M44" s="211"/>
      <c r="N44" s="211"/>
      <c r="O44" s="211"/>
      <c r="P44" s="211"/>
      <c r="Q44" s="113"/>
      <c r="R44" s="113"/>
    </row>
    <row r="45" spans="1:18" ht="15" hidden="1" customHeight="1">
      <c r="A45" s="179"/>
      <c r="B45" s="139"/>
      <c r="C45" s="356"/>
      <c r="D45" s="356"/>
      <c r="E45" s="356"/>
      <c r="F45" s="233" t="s">
        <v>179</v>
      </c>
      <c r="G45" s="212"/>
      <c r="H45" s="212"/>
      <c r="I45" s="212"/>
      <c r="J45" s="212"/>
      <c r="K45" s="212"/>
      <c r="L45" s="212"/>
      <c r="M45" s="212"/>
      <c r="N45" s="212"/>
      <c r="O45" s="212"/>
      <c r="P45" s="212"/>
      <c r="Q45" s="113"/>
      <c r="R45" s="113"/>
    </row>
    <row r="46" spans="1:18" ht="15" hidden="1" customHeight="1">
      <c r="A46" s="179"/>
      <c r="B46" s="139" t="s">
        <v>90</v>
      </c>
      <c r="C46" s="356" t="s">
        <v>188</v>
      </c>
      <c r="D46" s="356"/>
      <c r="E46" s="356"/>
      <c r="F46" s="233" t="s">
        <v>178</v>
      </c>
      <c r="G46" s="211"/>
      <c r="H46" s="211"/>
      <c r="I46" s="211"/>
      <c r="J46" s="211"/>
      <c r="K46" s="211"/>
      <c r="L46" s="211"/>
      <c r="M46" s="211"/>
      <c r="N46" s="211"/>
      <c r="O46" s="211"/>
      <c r="P46" s="211"/>
      <c r="Q46" s="113"/>
      <c r="R46" s="113"/>
    </row>
    <row r="47" spans="1:18" ht="15" hidden="1" customHeight="1">
      <c r="A47" s="179"/>
      <c r="B47" s="139"/>
      <c r="C47" s="356"/>
      <c r="D47" s="356"/>
      <c r="E47" s="356"/>
      <c r="F47" s="233" t="s">
        <v>179</v>
      </c>
      <c r="G47" s="212"/>
      <c r="H47" s="212"/>
      <c r="I47" s="212"/>
      <c r="J47" s="212"/>
      <c r="K47" s="212"/>
      <c r="L47" s="212"/>
      <c r="M47" s="212"/>
      <c r="N47" s="212"/>
      <c r="O47" s="212"/>
      <c r="P47" s="212"/>
      <c r="Q47" s="113"/>
      <c r="R47" s="113"/>
    </row>
    <row r="48" spans="1:18" ht="15" hidden="1" customHeight="1">
      <c r="A48" s="179"/>
      <c r="B48" s="139" t="s">
        <v>92</v>
      </c>
      <c r="C48" s="359" t="s">
        <v>189</v>
      </c>
      <c r="D48" s="359"/>
      <c r="E48" s="359"/>
      <c r="F48" s="234" t="s">
        <v>178</v>
      </c>
      <c r="G48" s="231">
        <f t="shared" ref="G48:N48" si="2">G34+G36+G38+G40+G42+G44+G46</f>
        <v>0</v>
      </c>
      <c r="H48" s="231">
        <f t="shared" si="2"/>
        <v>0</v>
      </c>
      <c r="I48" s="231">
        <f t="shared" si="2"/>
        <v>0</v>
      </c>
      <c r="J48" s="231">
        <f t="shared" si="2"/>
        <v>0</v>
      </c>
      <c r="K48" s="231">
        <f t="shared" si="2"/>
        <v>0</v>
      </c>
      <c r="L48" s="231">
        <f t="shared" si="2"/>
        <v>0</v>
      </c>
      <c r="M48" s="231">
        <f t="shared" si="2"/>
        <v>0</v>
      </c>
      <c r="N48" s="231">
        <f t="shared" si="2"/>
        <v>0</v>
      </c>
      <c r="O48" s="231">
        <f t="shared" ref="O48:P48" si="3">O34+O36+O38+O40+O42+O44+O46</f>
        <v>0</v>
      </c>
      <c r="P48" s="231">
        <f t="shared" si="3"/>
        <v>0</v>
      </c>
      <c r="Q48" s="113"/>
      <c r="R48" s="113"/>
    </row>
    <row r="49" spans="1:18" ht="15" hidden="1" customHeight="1">
      <c r="A49" s="179"/>
      <c r="B49" s="113"/>
      <c r="C49" s="359"/>
      <c r="D49" s="359"/>
      <c r="E49" s="359"/>
      <c r="F49" s="234" t="s">
        <v>179</v>
      </c>
      <c r="G49" s="196">
        <f t="shared" ref="G49:M49" si="4">G35+G37+G39+G41+G43+G45+G47</f>
        <v>0</v>
      </c>
      <c r="H49" s="196">
        <f t="shared" si="4"/>
        <v>0</v>
      </c>
      <c r="I49" s="196">
        <f t="shared" si="4"/>
        <v>0</v>
      </c>
      <c r="J49" s="196">
        <f t="shared" si="4"/>
        <v>0</v>
      </c>
      <c r="K49" s="196">
        <f t="shared" si="4"/>
        <v>0</v>
      </c>
      <c r="L49" s="196">
        <f t="shared" si="4"/>
        <v>0</v>
      </c>
      <c r="M49" s="196">
        <f t="shared" si="4"/>
        <v>0</v>
      </c>
      <c r="N49" s="196">
        <f t="shared" ref="N49:P49" si="5">N35+N37+N39+N41+N43+N45+N47</f>
        <v>0</v>
      </c>
      <c r="O49" s="196">
        <f t="shared" si="5"/>
        <v>0</v>
      </c>
      <c r="P49" s="196">
        <f t="shared" si="5"/>
        <v>0</v>
      </c>
      <c r="Q49" s="113"/>
      <c r="R49" s="113"/>
    </row>
    <row r="50" spans="1:18" ht="15" hidden="1" customHeight="1">
      <c r="A50" s="179"/>
      <c r="B50" s="113"/>
      <c r="C50" s="205"/>
      <c r="D50" s="205"/>
      <c r="E50" s="205"/>
      <c r="F50" s="232"/>
      <c r="G50" s="205"/>
      <c r="H50" s="215"/>
      <c r="I50" s="215"/>
      <c r="J50" s="113"/>
      <c r="K50" s="113"/>
      <c r="L50" s="113"/>
      <c r="M50" s="113"/>
      <c r="N50" s="113"/>
      <c r="O50" s="113"/>
      <c r="P50" s="113"/>
      <c r="Q50" s="113"/>
      <c r="R50" s="113"/>
    </row>
    <row r="51" spans="1:18" ht="21" hidden="1" customHeight="1">
      <c r="A51" s="222">
        <v>2.12</v>
      </c>
      <c r="B51" s="191" t="s">
        <v>190</v>
      </c>
      <c r="C51" s="225"/>
      <c r="D51" s="225"/>
      <c r="E51" s="225"/>
      <c r="F51" s="225"/>
      <c r="G51" s="225"/>
      <c r="H51" s="191"/>
      <c r="I51" s="191"/>
      <c r="J51" s="226"/>
      <c r="K51" s="226"/>
      <c r="L51" s="226"/>
      <c r="M51" s="226"/>
      <c r="N51" s="226"/>
      <c r="O51" s="226"/>
      <c r="P51" s="226"/>
      <c r="Q51" s="226"/>
      <c r="R51" s="113"/>
    </row>
    <row r="52" spans="1:18" ht="15" hidden="1" customHeight="1">
      <c r="A52" s="179"/>
      <c r="B52" s="113"/>
      <c r="C52" s="205"/>
      <c r="D52" s="205"/>
      <c r="E52" s="205"/>
      <c r="F52" s="205"/>
      <c r="G52" s="205"/>
      <c r="H52" s="215"/>
      <c r="I52" s="215"/>
      <c r="J52" s="113"/>
      <c r="K52" s="113"/>
      <c r="L52" s="113"/>
      <c r="M52" s="113"/>
      <c r="N52" s="113"/>
      <c r="O52" s="113"/>
      <c r="P52" s="113"/>
      <c r="Q52" s="113"/>
      <c r="R52" s="113"/>
    </row>
    <row r="53" spans="1:18" ht="21" hidden="1" customHeight="1">
      <c r="A53" s="179"/>
      <c r="B53" s="113"/>
      <c r="C53" s="205"/>
      <c r="D53" s="205"/>
      <c r="E53" s="205"/>
      <c r="F53" s="205"/>
      <c r="G53" s="350" t="s">
        <v>191</v>
      </c>
      <c r="H53" s="351"/>
      <c r="I53" s="351"/>
      <c r="J53" s="351"/>
      <c r="K53" s="351"/>
      <c r="L53" s="351"/>
      <c r="M53" s="351"/>
      <c r="N53" s="351"/>
      <c r="O53" s="351"/>
      <c r="P53" s="352"/>
      <c r="Q53" s="113"/>
      <c r="R53" s="113"/>
    </row>
    <row r="54" spans="1:18" ht="20.25" hidden="1" customHeight="1">
      <c r="A54" s="179"/>
      <c r="B54" s="113"/>
      <c r="C54" s="205"/>
      <c r="D54" s="205"/>
      <c r="E54" s="205"/>
      <c r="F54" s="205"/>
      <c r="G54" s="230" t="s">
        <v>79</v>
      </c>
      <c r="H54" s="230" t="s">
        <v>81</v>
      </c>
      <c r="I54" s="230" t="s">
        <v>83</v>
      </c>
      <c r="J54" s="230" t="s">
        <v>85</v>
      </c>
      <c r="K54" s="230" t="s">
        <v>87</v>
      </c>
      <c r="L54" s="230" t="s">
        <v>89</v>
      </c>
      <c r="M54" s="230" t="s">
        <v>91</v>
      </c>
      <c r="N54" s="230" t="s">
        <v>93</v>
      </c>
      <c r="O54" s="230" t="s">
        <v>95</v>
      </c>
      <c r="P54" s="230" t="s">
        <v>97</v>
      </c>
      <c r="Q54" s="113"/>
      <c r="R54" s="113"/>
    </row>
    <row r="55" spans="1:18" ht="15" hidden="1" customHeight="1">
      <c r="A55" s="179"/>
      <c r="B55" s="216" t="s">
        <v>78</v>
      </c>
      <c r="C55" s="360" t="s">
        <v>182</v>
      </c>
      <c r="D55" s="361"/>
      <c r="E55" s="362"/>
      <c r="F55" s="233" t="s">
        <v>178</v>
      </c>
      <c r="G55" s="211"/>
      <c r="H55" s="211"/>
      <c r="I55" s="211"/>
      <c r="J55" s="211"/>
      <c r="K55" s="211"/>
      <c r="L55" s="211"/>
      <c r="M55" s="211"/>
      <c r="N55" s="211"/>
      <c r="O55" s="211"/>
      <c r="P55" s="211"/>
      <c r="Q55" s="113"/>
      <c r="R55" s="113"/>
    </row>
    <row r="56" spans="1:18" ht="15" hidden="1" customHeight="1">
      <c r="A56" s="179"/>
      <c r="B56" s="216"/>
      <c r="C56" s="363"/>
      <c r="D56" s="364"/>
      <c r="E56" s="365"/>
      <c r="F56" s="233" t="s">
        <v>179</v>
      </c>
      <c r="G56" s="212"/>
      <c r="H56" s="212"/>
      <c r="I56" s="212"/>
      <c r="J56" s="212"/>
      <c r="K56" s="212"/>
      <c r="L56" s="212"/>
      <c r="M56" s="212"/>
      <c r="N56" s="212"/>
      <c r="O56" s="212"/>
      <c r="P56" s="212"/>
      <c r="Q56" s="113"/>
      <c r="R56" s="113"/>
    </row>
    <row r="57" spans="1:18" ht="15" hidden="1" customHeight="1">
      <c r="A57" s="179"/>
      <c r="B57" s="139" t="s">
        <v>80</v>
      </c>
      <c r="C57" s="356" t="s">
        <v>183</v>
      </c>
      <c r="D57" s="356"/>
      <c r="E57" s="356"/>
      <c r="F57" s="233" t="s">
        <v>178</v>
      </c>
      <c r="G57" s="211"/>
      <c r="H57" s="211"/>
      <c r="I57" s="211"/>
      <c r="J57" s="211"/>
      <c r="K57" s="211"/>
      <c r="L57" s="211"/>
      <c r="M57" s="211"/>
      <c r="N57" s="211"/>
      <c r="O57" s="211"/>
      <c r="P57" s="211"/>
      <c r="Q57" s="113"/>
      <c r="R57" s="113"/>
    </row>
    <row r="58" spans="1:18" ht="15" hidden="1" customHeight="1">
      <c r="A58" s="179"/>
      <c r="B58" s="139"/>
      <c r="C58" s="356"/>
      <c r="D58" s="356"/>
      <c r="E58" s="356"/>
      <c r="F58" s="233" t="s">
        <v>179</v>
      </c>
      <c r="G58" s="212"/>
      <c r="H58" s="212"/>
      <c r="I58" s="212"/>
      <c r="J58" s="212"/>
      <c r="K58" s="212"/>
      <c r="L58" s="212"/>
      <c r="M58" s="212"/>
      <c r="N58" s="212"/>
      <c r="O58" s="212"/>
      <c r="P58" s="212"/>
      <c r="Q58" s="113"/>
      <c r="R58" s="113"/>
    </row>
    <row r="59" spans="1:18" ht="15" hidden="1" customHeight="1">
      <c r="A59" s="179"/>
      <c r="B59" s="139" t="s">
        <v>82</v>
      </c>
      <c r="C59" s="356" t="s">
        <v>184</v>
      </c>
      <c r="D59" s="356"/>
      <c r="E59" s="356"/>
      <c r="F59" s="233" t="s">
        <v>178</v>
      </c>
      <c r="G59" s="211"/>
      <c r="H59" s="211"/>
      <c r="I59" s="211"/>
      <c r="J59" s="211"/>
      <c r="K59" s="211"/>
      <c r="L59" s="211"/>
      <c r="M59" s="211"/>
      <c r="N59" s="211"/>
      <c r="O59" s="211"/>
      <c r="P59" s="211"/>
      <c r="Q59" s="113"/>
      <c r="R59" s="113"/>
    </row>
    <row r="60" spans="1:18" ht="15" hidden="1" customHeight="1">
      <c r="A60" s="179"/>
      <c r="B60" s="139"/>
      <c r="C60" s="356"/>
      <c r="D60" s="356"/>
      <c r="E60" s="356"/>
      <c r="F60" s="233" t="s">
        <v>179</v>
      </c>
      <c r="G60" s="212"/>
      <c r="H60" s="212"/>
      <c r="I60" s="212"/>
      <c r="J60" s="212"/>
      <c r="K60" s="212"/>
      <c r="L60" s="212"/>
      <c r="M60" s="212"/>
      <c r="N60" s="212"/>
      <c r="O60" s="212"/>
      <c r="P60" s="212"/>
      <c r="Q60" s="113"/>
      <c r="R60" s="113"/>
    </row>
    <row r="61" spans="1:18" ht="15" hidden="1" customHeight="1">
      <c r="A61" s="179"/>
      <c r="B61" s="139" t="s">
        <v>84</v>
      </c>
      <c r="C61" s="356" t="s">
        <v>185</v>
      </c>
      <c r="D61" s="356"/>
      <c r="E61" s="356"/>
      <c r="F61" s="233" t="s">
        <v>178</v>
      </c>
      <c r="G61" s="211"/>
      <c r="H61" s="211"/>
      <c r="I61" s="211"/>
      <c r="J61" s="211"/>
      <c r="K61" s="211"/>
      <c r="L61" s="211"/>
      <c r="M61" s="211"/>
      <c r="N61" s="211"/>
      <c r="O61" s="211"/>
      <c r="P61" s="211"/>
      <c r="Q61" s="113"/>
      <c r="R61" s="113"/>
    </row>
    <row r="62" spans="1:18" ht="15" hidden="1" customHeight="1">
      <c r="A62" s="179"/>
      <c r="B62" s="139"/>
      <c r="C62" s="356"/>
      <c r="D62" s="356"/>
      <c r="E62" s="356"/>
      <c r="F62" s="233" t="s">
        <v>179</v>
      </c>
      <c r="G62" s="212"/>
      <c r="H62" s="212"/>
      <c r="I62" s="212"/>
      <c r="J62" s="212"/>
      <c r="K62" s="212"/>
      <c r="L62" s="212"/>
      <c r="M62" s="212"/>
      <c r="N62" s="212"/>
      <c r="O62" s="212"/>
      <c r="P62" s="212"/>
      <c r="Q62" s="113"/>
      <c r="R62" s="113"/>
    </row>
    <row r="63" spans="1:18" ht="15" hidden="1" customHeight="1">
      <c r="A63" s="179"/>
      <c r="B63" s="139" t="s">
        <v>86</v>
      </c>
      <c r="C63" s="356" t="s">
        <v>186</v>
      </c>
      <c r="D63" s="356"/>
      <c r="E63" s="356"/>
      <c r="F63" s="233" t="s">
        <v>178</v>
      </c>
      <c r="G63" s="211"/>
      <c r="H63" s="211"/>
      <c r="I63" s="211"/>
      <c r="J63" s="211"/>
      <c r="K63" s="211"/>
      <c r="L63" s="211"/>
      <c r="M63" s="211"/>
      <c r="N63" s="211"/>
      <c r="O63" s="211"/>
      <c r="P63" s="211"/>
      <c r="Q63" s="113"/>
      <c r="R63" s="113"/>
    </row>
    <row r="64" spans="1:18" ht="15" hidden="1" customHeight="1">
      <c r="A64" s="179"/>
      <c r="B64" s="139"/>
      <c r="C64" s="356"/>
      <c r="D64" s="356"/>
      <c r="E64" s="356"/>
      <c r="F64" s="233" t="s">
        <v>179</v>
      </c>
      <c r="G64" s="212"/>
      <c r="H64" s="212"/>
      <c r="I64" s="212"/>
      <c r="J64" s="212"/>
      <c r="K64" s="212"/>
      <c r="L64" s="212"/>
      <c r="M64" s="212"/>
      <c r="N64" s="212"/>
      <c r="O64" s="212"/>
      <c r="P64" s="212"/>
      <c r="Q64" s="113"/>
      <c r="R64" s="113"/>
    </row>
    <row r="65" spans="1:18" ht="15" hidden="1" customHeight="1">
      <c r="A65" s="179"/>
      <c r="B65" s="139" t="s">
        <v>88</v>
      </c>
      <c r="C65" s="356" t="s">
        <v>187</v>
      </c>
      <c r="D65" s="356"/>
      <c r="E65" s="356"/>
      <c r="F65" s="233" t="s">
        <v>178</v>
      </c>
      <c r="G65" s="211"/>
      <c r="H65" s="211"/>
      <c r="I65" s="211"/>
      <c r="J65" s="211"/>
      <c r="K65" s="211"/>
      <c r="L65" s="211"/>
      <c r="M65" s="211"/>
      <c r="N65" s="211"/>
      <c r="O65" s="211"/>
      <c r="P65" s="211"/>
      <c r="Q65" s="113"/>
      <c r="R65" s="113"/>
    </row>
    <row r="66" spans="1:18" ht="15" hidden="1" customHeight="1">
      <c r="A66" s="179"/>
      <c r="B66" s="139"/>
      <c r="C66" s="356"/>
      <c r="D66" s="356"/>
      <c r="E66" s="356"/>
      <c r="F66" s="233" t="s">
        <v>179</v>
      </c>
      <c r="G66" s="212"/>
      <c r="H66" s="212"/>
      <c r="I66" s="212"/>
      <c r="J66" s="212"/>
      <c r="K66" s="212"/>
      <c r="L66" s="212"/>
      <c r="M66" s="212"/>
      <c r="N66" s="212"/>
      <c r="O66" s="212"/>
      <c r="P66" s="212"/>
      <c r="Q66" s="113"/>
      <c r="R66" s="113"/>
    </row>
    <row r="67" spans="1:18" ht="15" hidden="1" customHeight="1">
      <c r="A67" s="179"/>
      <c r="B67" s="139" t="s">
        <v>90</v>
      </c>
      <c r="C67" s="356" t="s">
        <v>188</v>
      </c>
      <c r="D67" s="356"/>
      <c r="E67" s="356"/>
      <c r="F67" s="233" t="s">
        <v>178</v>
      </c>
      <c r="G67" s="211"/>
      <c r="H67" s="211"/>
      <c r="I67" s="211"/>
      <c r="J67" s="211"/>
      <c r="K67" s="211"/>
      <c r="L67" s="211"/>
      <c r="M67" s="211"/>
      <c r="N67" s="211"/>
      <c r="O67" s="211"/>
      <c r="P67" s="211"/>
      <c r="Q67" s="113"/>
      <c r="R67" s="113"/>
    </row>
    <row r="68" spans="1:18" ht="15" hidden="1" customHeight="1">
      <c r="A68" s="179"/>
      <c r="B68" s="139"/>
      <c r="C68" s="356"/>
      <c r="D68" s="356"/>
      <c r="E68" s="356"/>
      <c r="F68" s="233" t="s">
        <v>179</v>
      </c>
      <c r="G68" s="212"/>
      <c r="H68" s="212"/>
      <c r="I68" s="212"/>
      <c r="J68" s="212"/>
      <c r="K68" s="212"/>
      <c r="L68" s="212"/>
      <c r="M68" s="212"/>
      <c r="N68" s="212"/>
      <c r="O68" s="212"/>
      <c r="P68" s="212"/>
      <c r="Q68" s="113"/>
      <c r="R68" s="113"/>
    </row>
    <row r="69" spans="1:18" ht="15" hidden="1" customHeight="1">
      <c r="A69" s="179"/>
      <c r="B69" s="139" t="s">
        <v>92</v>
      </c>
      <c r="C69" s="359" t="s">
        <v>189</v>
      </c>
      <c r="D69" s="359"/>
      <c r="E69" s="359"/>
      <c r="F69" s="234" t="s">
        <v>178</v>
      </c>
      <c r="G69" s="231">
        <f>G55+G57+G59+G61+G63+G65+G67</f>
        <v>0</v>
      </c>
      <c r="H69" s="231">
        <f t="shared" ref="H69:P69" si="6">H55+H57+H59+H61+H63+H65+H67</f>
        <v>0</v>
      </c>
      <c r="I69" s="231">
        <f t="shared" si="6"/>
        <v>0</v>
      </c>
      <c r="J69" s="231">
        <f t="shared" si="6"/>
        <v>0</v>
      </c>
      <c r="K69" s="231">
        <f t="shared" si="6"/>
        <v>0</v>
      </c>
      <c r="L69" s="231">
        <f t="shared" si="6"/>
        <v>0</v>
      </c>
      <c r="M69" s="231">
        <f t="shared" si="6"/>
        <v>0</v>
      </c>
      <c r="N69" s="231">
        <f t="shared" si="6"/>
        <v>0</v>
      </c>
      <c r="O69" s="231">
        <f t="shared" si="6"/>
        <v>0</v>
      </c>
      <c r="P69" s="231">
        <f t="shared" si="6"/>
        <v>0</v>
      </c>
      <c r="Q69" s="113"/>
      <c r="R69" s="113"/>
    </row>
    <row r="70" spans="1:18" ht="15" hidden="1" customHeight="1">
      <c r="A70" s="179"/>
      <c r="B70" s="113"/>
      <c r="C70" s="359"/>
      <c r="D70" s="359"/>
      <c r="E70" s="359"/>
      <c r="F70" s="234" t="s">
        <v>179</v>
      </c>
      <c r="G70" s="196">
        <f>G56+G58+G60+G62+G64+G66+G68</f>
        <v>0</v>
      </c>
      <c r="H70" s="196">
        <f t="shared" ref="H70:P70" si="7">H56+H58+H60+H62+H64+H66+H68</f>
        <v>0</v>
      </c>
      <c r="I70" s="196">
        <f t="shared" si="7"/>
        <v>0</v>
      </c>
      <c r="J70" s="196">
        <f t="shared" si="7"/>
        <v>0</v>
      </c>
      <c r="K70" s="196">
        <f t="shared" si="7"/>
        <v>0</v>
      </c>
      <c r="L70" s="196">
        <f t="shared" si="7"/>
        <v>0</v>
      </c>
      <c r="M70" s="196">
        <f t="shared" si="7"/>
        <v>0</v>
      </c>
      <c r="N70" s="196">
        <f t="shared" si="7"/>
        <v>0</v>
      </c>
      <c r="O70" s="196">
        <f t="shared" si="7"/>
        <v>0</v>
      </c>
      <c r="P70" s="196">
        <f t="shared" si="7"/>
        <v>0</v>
      </c>
      <c r="Q70" s="113"/>
      <c r="R70" s="113"/>
    </row>
    <row r="71" spans="1:18" ht="15" hidden="1" customHeight="1">
      <c r="A71" s="179"/>
      <c r="B71" s="113"/>
      <c r="C71" s="205"/>
      <c r="D71" s="205"/>
      <c r="E71" s="205"/>
      <c r="F71" s="205"/>
      <c r="G71" s="205"/>
      <c r="H71" s="215"/>
      <c r="I71" s="215"/>
      <c r="J71" s="113"/>
      <c r="K71" s="113"/>
      <c r="L71" s="113"/>
      <c r="M71" s="113"/>
      <c r="N71" s="113"/>
      <c r="O71" s="113"/>
      <c r="P71" s="113"/>
      <c r="Q71" s="113"/>
      <c r="R71" s="113"/>
    </row>
    <row r="72" spans="1:18" ht="21" hidden="1" customHeight="1">
      <c r="A72" s="222">
        <v>2.13</v>
      </c>
      <c r="B72" s="174" t="s">
        <v>192</v>
      </c>
      <c r="C72" s="225"/>
      <c r="D72" s="225"/>
      <c r="E72" s="225"/>
      <c r="F72" s="225"/>
      <c r="G72" s="225"/>
      <c r="H72" s="174"/>
      <c r="I72" s="174"/>
      <c r="J72" s="224"/>
      <c r="K72" s="224"/>
      <c r="L72" s="224"/>
      <c r="M72" s="224"/>
      <c r="N72" s="224"/>
      <c r="O72" s="224"/>
      <c r="P72" s="224"/>
      <c r="Q72" s="224"/>
      <c r="R72" s="113"/>
    </row>
    <row r="73" spans="1:18" ht="15" hidden="1" customHeight="1">
      <c r="A73" s="179"/>
      <c r="B73" s="114"/>
      <c r="C73" s="205"/>
      <c r="D73" s="205"/>
      <c r="E73" s="205"/>
      <c r="F73" s="205"/>
      <c r="G73" s="205"/>
      <c r="H73" s="215"/>
      <c r="I73" s="215"/>
      <c r="J73" s="113"/>
      <c r="K73" s="113"/>
      <c r="L73" s="113"/>
      <c r="M73" s="113"/>
      <c r="N73" s="113"/>
      <c r="O73" s="113"/>
      <c r="P73" s="113"/>
      <c r="Q73" s="113"/>
      <c r="R73" s="113"/>
    </row>
    <row r="74" spans="1:18" ht="21" hidden="1" customHeight="1">
      <c r="A74" s="179"/>
      <c r="B74" s="114"/>
      <c r="C74" s="205"/>
      <c r="D74" s="205"/>
      <c r="E74" s="205"/>
      <c r="F74" s="205"/>
      <c r="G74" s="350" t="s">
        <v>193</v>
      </c>
      <c r="H74" s="351"/>
      <c r="I74" s="351"/>
      <c r="J74" s="351"/>
      <c r="K74" s="351"/>
      <c r="L74" s="351"/>
      <c r="M74" s="351"/>
      <c r="N74" s="351"/>
      <c r="O74" s="351"/>
      <c r="P74" s="352"/>
      <c r="Q74" s="113"/>
      <c r="R74" s="113"/>
    </row>
    <row r="75" spans="1:18" ht="21" hidden="1" customHeight="1">
      <c r="A75" s="179"/>
      <c r="B75" s="113"/>
      <c r="C75" s="205"/>
      <c r="D75" s="205"/>
      <c r="E75" s="205"/>
      <c r="F75" s="205"/>
      <c r="G75" s="230" t="s">
        <v>79</v>
      </c>
      <c r="H75" s="230" t="s">
        <v>81</v>
      </c>
      <c r="I75" s="230" t="s">
        <v>83</v>
      </c>
      <c r="J75" s="230" t="s">
        <v>85</v>
      </c>
      <c r="K75" s="230" t="s">
        <v>87</v>
      </c>
      <c r="L75" s="230" t="s">
        <v>89</v>
      </c>
      <c r="M75" s="230" t="s">
        <v>91</v>
      </c>
      <c r="N75" s="230" t="s">
        <v>93</v>
      </c>
      <c r="O75" s="230" t="s">
        <v>95</v>
      </c>
      <c r="P75" s="230" t="s">
        <v>97</v>
      </c>
      <c r="Q75" s="113"/>
      <c r="R75" s="113"/>
    </row>
    <row r="76" spans="1:18" ht="15" hidden="1" customHeight="1">
      <c r="A76" s="179"/>
      <c r="B76" s="216" t="s">
        <v>78</v>
      </c>
      <c r="C76" s="356" t="s">
        <v>182</v>
      </c>
      <c r="D76" s="356"/>
      <c r="E76" s="356"/>
      <c r="F76" s="233" t="s">
        <v>178</v>
      </c>
      <c r="G76" s="211"/>
      <c r="H76" s="211"/>
      <c r="I76" s="211"/>
      <c r="J76" s="211"/>
      <c r="K76" s="211"/>
      <c r="L76" s="211"/>
      <c r="M76" s="211"/>
      <c r="N76" s="211"/>
      <c r="O76" s="211"/>
      <c r="P76" s="211"/>
      <c r="Q76" s="113"/>
      <c r="R76" s="113"/>
    </row>
    <row r="77" spans="1:18" ht="15" hidden="1" customHeight="1">
      <c r="A77" s="179"/>
      <c r="B77" s="216"/>
      <c r="C77" s="356"/>
      <c r="D77" s="356"/>
      <c r="E77" s="356"/>
      <c r="F77" s="233" t="s">
        <v>179</v>
      </c>
      <c r="G77" s="212"/>
      <c r="H77" s="212"/>
      <c r="I77" s="212"/>
      <c r="J77" s="212"/>
      <c r="K77" s="212"/>
      <c r="L77" s="212"/>
      <c r="M77" s="212"/>
      <c r="N77" s="212"/>
      <c r="O77" s="212"/>
      <c r="P77" s="212"/>
      <c r="Q77" s="113"/>
      <c r="R77" s="113"/>
    </row>
    <row r="78" spans="1:18" ht="15" hidden="1" customHeight="1">
      <c r="A78" s="179"/>
      <c r="B78" s="139" t="s">
        <v>80</v>
      </c>
      <c r="C78" s="356" t="s">
        <v>183</v>
      </c>
      <c r="D78" s="356"/>
      <c r="E78" s="356"/>
      <c r="F78" s="233" t="s">
        <v>178</v>
      </c>
      <c r="G78" s="211"/>
      <c r="H78" s="211"/>
      <c r="I78" s="211"/>
      <c r="J78" s="211"/>
      <c r="K78" s="211"/>
      <c r="L78" s="211"/>
      <c r="M78" s="211"/>
      <c r="N78" s="211"/>
      <c r="O78" s="211"/>
      <c r="P78" s="211"/>
      <c r="Q78" s="113"/>
      <c r="R78" s="113"/>
    </row>
    <row r="79" spans="1:18" ht="15" hidden="1" customHeight="1">
      <c r="A79" s="179"/>
      <c r="B79" s="139"/>
      <c r="C79" s="356"/>
      <c r="D79" s="356"/>
      <c r="E79" s="356"/>
      <c r="F79" s="233" t="s">
        <v>179</v>
      </c>
      <c r="G79" s="212"/>
      <c r="H79" s="212"/>
      <c r="I79" s="212"/>
      <c r="J79" s="212"/>
      <c r="K79" s="212"/>
      <c r="L79" s="212"/>
      <c r="M79" s="212"/>
      <c r="N79" s="212"/>
      <c r="O79" s="212"/>
      <c r="P79" s="212"/>
      <c r="Q79" s="113"/>
      <c r="R79" s="113"/>
    </row>
    <row r="80" spans="1:18" ht="15" hidden="1" customHeight="1">
      <c r="A80" s="179"/>
      <c r="B80" s="139" t="s">
        <v>82</v>
      </c>
      <c r="C80" s="356" t="s">
        <v>184</v>
      </c>
      <c r="D80" s="356"/>
      <c r="E80" s="356"/>
      <c r="F80" s="233" t="s">
        <v>178</v>
      </c>
      <c r="G80" s="211"/>
      <c r="H80" s="211"/>
      <c r="I80" s="211"/>
      <c r="J80" s="211"/>
      <c r="K80" s="211"/>
      <c r="L80" s="211"/>
      <c r="M80" s="211"/>
      <c r="N80" s="211"/>
      <c r="O80" s="211"/>
      <c r="P80" s="211"/>
      <c r="Q80" s="113"/>
      <c r="R80" s="113"/>
    </row>
    <row r="81" spans="1:18" ht="15" hidden="1" customHeight="1">
      <c r="A81" s="179"/>
      <c r="B81" s="139"/>
      <c r="C81" s="356"/>
      <c r="D81" s="356"/>
      <c r="E81" s="356"/>
      <c r="F81" s="233" t="s">
        <v>179</v>
      </c>
      <c r="G81" s="212"/>
      <c r="H81" s="212"/>
      <c r="I81" s="212"/>
      <c r="J81" s="212"/>
      <c r="K81" s="212"/>
      <c r="L81" s="212"/>
      <c r="M81" s="212"/>
      <c r="N81" s="212"/>
      <c r="O81" s="212"/>
      <c r="P81" s="212"/>
      <c r="Q81" s="113"/>
      <c r="R81" s="113"/>
    </row>
    <row r="82" spans="1:18" ht="15" hidden="1" customHeight="1">
      <c r="A82" s="179"/>
      <c r="B82" s="139" t="s">
        <v>84</v>
      </c>
      <c r="C82" s="356" t="s">
        <v>185</v>
      </c>
      <c r="D82" s="356"/>
      <c r="E82" s="356"/>
      <c r="F82" s="233" t="s">
        <v>178</v>
      </c>
      <c r="G82" s="211"/>
      <c r="H82" s="211"/>
      <c r="I82" s="211"/>
      <c r="J82" s="211"/>
      <c r="K82" s="211"/>
      <c r="L82" s="211"/>
      <c r="M82" s="211"/>
      <c r="N82" s="211"/>
      <c r="O82" s="211"/>
      <c r="P82" s="211"/>
      <c r="Q82" s="113"/>
      <c r="R82" s="113"/>
    </row>
    <row r="83" spans="1:18" ht="15" hidden="1" customHeight="1">
      <c r="A83" s="179"/>
      <c r="B83" s="139"/>
      <c r="C83" s="356"/>
      <c r="D83" s="356"/>
      <c r="E83" s="356"/>
      <c r="F83" s="233" t="s">
        <v>179</v>
      </c>
      <c r="G83" s="212"/>
      <c r="H83" s="212"/>
      <c r="I83" s="212"/>
      <c r="J83" s="212"/>
      <c r="K83" s="212"/>
      <c r="L83" s="212"/>
      <c r="M83" s="212"/>
      <c r="N83" s="212"/>
      <c r="O83" s="212"/>
      <c r="P83" s="212"/>
      <c r="Q83" s="113"/>
      <c r="R83" s="113"/>
    </row>
    <row r="84" spans="1:18" ht="15" hidden="1" customHeight="1">
      <c r="A84" s="179"/>
      <c r="B84" s="139" t="s">
        <v>86</v>
      </c>
      <c r="C84" s="356" t="s">
        <v>186</v>
      </c>
      <c r="D84" s="356"/>
      <c r="E84" s="356"/>
      <c r="F84" s="233" t="s">
        <v>178</v>
      </c>
      <c r="G84" s="211"/>
      <c r="H84" s="211"/>
      <c r="I84" s="211"/>
      <c r="J84" s="211"/>
      <c r="K84" s="211"/>
      <c r="L84" s="211"/>
      <c r="M84" s="211"/>
      <c r="N84" s="211"/>
      <c r="O84" s="211"/>
      <c r="P84" s="211"/>
      <c r="Q84" s="113"/>
      <c r="R84" s="113"/>
    </row>
    <row r="85" spans="1:18" ht="15" hidden="1" customHeight="1">
      <c r="A85" s="179"/>
      <c r="B85" s="139"/>
      <c r="C85" s="356"/>
      <c r="D85" s="356"/>
      <c r="E85" s="356"/>
      <c r="F85" s="233" t="s">
        <v>179</v>
      </c>
      <c r="G85" s="212"/>
      <c r="H85" s="212"/>
      <c r="I85" s="212"/>
      <c r="J85" s="212"/>
      <c r="K85" s="212"/>
      <c r="L85" s="212"/>
      <c r="M85" s="212"/>
      <c r="N85" s="212"/>
      <c r="O85" s="212"/>
      <c r="P85" s="212"/>
      <c r="Q85" s="113"/>
      <c r="R85" s="113"/>
    </row>
    <row r="86" spans="1:18" ht="15" hidden="1" customHeight="1">
      <c r="A86" s="179"/>
      <c r="B86" s="139" t="s">
        <v>88</v>
      </c>
      <c r="C86" s="356" t="s">
        <v>187</v>
      </c>
      <c r="D86" s="356"/>
      <c r="E86" s="356"/>
      <c r="F86" s="233" t="s">
        <v>178</v>
      </c>
      <c r="G86" s="211"/>
      <c r="H86" s="211"/>
      <c r="I86" s="211"/>
      <c r="J86" s="211"/>
      <c r="K86" s="211"/>
      <c r="L86" s="211"/>
      <c r="M86" s="211"/>
      <c r="N86" s="211"/>
      <c r="O86" s="211"/>
      <c r="P86" s="211"/>
      <c r="Q86" s="113"/>
      <c r="R86" s="113"/>
    </row>
    <row r="87" spans="1:18" ht="15" hidden="1" customHeight="1">
      <c r="A87" s="179"/>
      <c r="B87" s="139"/>
      <c r="C87" s="356"/>
      <c r="D87" s="356"/>
      <c r="E87" s="356"/>
      <c r="F87" s="233" t="s">
        <v>179</v>
      </c>
      <c r="G87" s="212"/>
      <c r="H87" s="212"/>
      <c r="I87" s="212"/>
      <c r="J87" s="212"/>
      <c r="K87" s="212"/>
      <c r="L87" s="212"/>
      <c r="M87" s="212"/>
      <c r="N87" s="212"/>
      <c r="O87" s="212"/>
      <c r="P87" s="212"/>
      <c r="Q87" s="113"/>
      <c r="R87" s="113"/>
    </row>
    <row r="88" spans="1:18" ht="15" hidden="1" customHeight="1">
      <c r="A88" s="179"/>
      <c r="B88" s="139" t="s">
        <v>90</v>
      </c>
      <c r="C88" s="356" t="s">
        <v>188</v>
      </c>
      <c r="D88" s="356"/>
      <c r="E88" s="356"/>
      <c r="F88" s="233" t="s">
        <v>178</v>
      </c>
      <c r="G88" s="211"/>
      <c r="H88" s="211"/>
      <c r="I88" s="211"/>
      <c r="J88" s="211"/>
      <c r="K88" s="211"/>
      <c r="L88" s="211"/>
      <c r="M88" s="211"/>
      <c r="N88" s="211"/>
      <c r="O88" s="211"/>
      <c r="P88" s="211"/>
      <c r="Q88" s="113"/>
      <c r="R88" s="113"/>
    </row>
    <row r="89" spans="1:18" ht="15" hidden="1" customHeight="1">
      <c r="A89" s="179"/>
      <c r="B89" s="139"/>
      <c r="C89" s="356"/>
      <c r="D89" s="356"/>
      <c r="E89" s="356"/>
      <c r="F89" s="233" t="s">
        <v>179</v>
      </c>
      <c r="G89" s="212"/>
      <c r="H89" s="212"/>
      <c r="I89" s="212"/>
      <c r="J89" s="212"/>
      <c r="K89" s="212"/>
      <c r="L89" s="212"/>
      <c r="M89" s="212"/>
      <c r="N89" s="212"/>
      <c r="O89" s="212"/>
      <c r="P89" s="212"/>
      <c r="Q89" s="113"/>
      <c r="R89" s="113"/>
    </row>
    <row r="90" spans="1:18" ht="15" hidden="1" customHeight="1">
      <c r="A90" s="179"/>
      <c r="B90" s="139" t="s">
        <v>92</v>
      </c>
      <c r="C90" s="359" t="s">
        <v>189</v>
      </c>
      <c r="D90" s="359"/>
      <c r="E90" s="359"/>
      <c r="F90" s="234" t="s">
        <v>178</v>
      </c>
      <c r="G90" s="231">
        <f>G76+G78+G80+G82+G84+G86+G88</f>
        <v>0</v>
      </c>
      <c r="H90" s="231">
        <f t="shared" ref="H90:P90" si="8">H76+H78+H80+H82+H84+H86+H88</f>
        <v>0</v>
      </c>
      <c r="I90" s="231">
        <f t="shared" si="8"/>
        <v>0</v>
      </c>
      <c r="J90" s="231">
        <f t="shared" si="8"/>
        <v>0</v>
      </c>
      <c r="K90" s="231">
        <f t="shared" si="8"/>
        <v>0</v>
      </c>
      <c r="L90" s="231">
        <f t="shared" si="8"/>
        <v>0</v>
      </c>
      <c r="M90" s="231">
        <f t="shared" si="8"/>
        <v>0</v>
      </c>
      <c r="N90" s="231">
        <f t="shared" si="8"/>
        <v>0</v>
      </c>
      <c r="O90" s="231">
        <f t="shared" si="8"/>
        <v>0</v>
      </c>
      <c r="P90" s="231">
        <f t="shared" si="8"/>
        <v>0</v>
      </c>
      <c r="Q90" s="113"/>
      <c r="R90" s="113"/>
    </row>
    <row r="91" spans="1:18" ht="15" hidden="1" customHeight="1">
      <c r="A91" s="179"/>
      <c r="B91" s="113"/>
      <c r="C91" s="359"/>
      <c r="D91" s="359"/>
      <c r="E91" s="359"/>
      <c r="F91" s="234" t="s">
        <v>179</v>
      </c>
      <c r="G91" s="217">
        <f>G77+G79+G81+G83+G85+G87+G89</f>
        <v>0</v>
      </c>
      <c r="H91" s="217">
        <f t="shared" ref="H91:P91" si="9">H77+H79+H81+H83+H85+H87+H89</f>
        <v>0</v>
      </c>
      <c r="I91" s="217">
        <f t="shared" si="9"/>
        <v>0</v>
      </c>
      <c r="J91" s="217">
        <f t="shared" si="9"/>
        <v>0</v>
      </c>
      <c r="K91" s="217">
        <f t="shared" si="9"/>
        <v>0</v>
      </c>
      <c r="L91" s="217">
        <f t="shared" si="9"/>
        <v>0</v>
      </c>
      <c r="M91" s="217">
        <f t="shared" si="9"/>
        <v>0</v>
      </c>
      <c r="N91" s="217">
        <f t="shared" si="9"/>
        <v>0</v>
      </c>
      <c r="O91" s="217">
        <f t="shared" si="9"/>
        <v>0</v>
      </c>
      <c r="P91" s="217">
        <f t="shared" si="9"/>
        <v>0</v>
      </c>
      <c r="Q91" s="113"/>
      <c r="R91" s="113"/>
    </row>
    <row r="92" spans="1:18" ht="15" hidden="1" customHeight="1">
      <c r="A92" s="179"/>
      <c r="B92" s="113"/>
      <c r="C92" s="205"/>
      <c r="D92" s="205"/>
      <c r="E92" s="205"/>
      <c r="F92" s="205"/>
      <c r="G92" s="205"/>
      <c r="H92" s="215"/>
      <c r="I92" s="215"/>
      <c r="J92" s="113"/>
      <c r="K92" s="113"/>
      <c r="L92" s="113"/>
      <c r="M92" s="113"/>
      <c r="N92" s="113"/>
      <c r="O92" s="113"/>
      <c r="P92" s="113"/>
      <c r="Q92" s="113"/>
      <c r="R92" s="113"/>
    </row>
    <row r="93" spans="1:18" ht="21" hidden="1" customHeight="1">
      <c r="A93" s="222">
        <v>2.14</v>
      </c>
      <c r="B93" s="174" t="s">
        <v>194</v>
      </c>
      <c r="C93" s="225"/>
      <c r="D93" s="225"/>
      <c r="E93" s="225"/>
      <c r="F93" s="225"/>
      <c r="G93" s="225"/>
      <c r="H93" s="174"/>
      <c r="I93" s="174"/>
      <c r="J93" s="224"/>
      <c r="K93" s="224"/>
      <c r="L93" s="224"/>
      <c r="M93" s="224"/>
      <c r="N93" s="224"/>
      <c r="O93" s="224"/>
      <c r="P93" s="224"/>
      <c r="Q93" s="224"/>
      <c r="R93" s="113"/>
    </row>
    <row r="94" spans="1:18" ht="15" hidden="1" customHeight="1">
      <c r="A94" s="179"/>
      <c r="B94" s="113"/>
      <c r="C94" s="205"/>
      <c r="D94" s="205"/>
      <c r="E94" s="205"/>
      <c r="F94" s="205"/>
      <c r="G94" s="205"/>
      <c r="H94" s="215"/>
      <c r="I94" s="215"/>
      <c r="J94" s="113"/>
      <c r="K94" s="113"/>
      <c r="L94" s="113"/>
      <c r="M94" s="113"/>
      <c r="N94" s="113"/>
      <c r="O94" s="113"/>
      <c r="P94" s="113"/>
      <c r="Q94" s="113"/>
      <c r="R94" s="113"/>
    </row>
    <row r="95" spans="1:18" ht="21" hidden="1" customHeight="1">
      <c r="A95" s="179"/>
      <c r="B95" s="113"/>
      <c r="C95" s="205"/>
      <c r="D95" s="205"/>
      <c r="E95" s="205"/>
      <c r="F95" s="205"/>
      <c r="G95" s="350" t="s">
        <v>195</v>
      </c>
      <c r="H95" s="351"/>
      <c r="I95" s="351"/>
      <c r="J95" s="351"/>
      <c r="K95" s="351"/>
      <c r="L95" s="351"/>
      <c r="M95" s="351"/>
      <c r="N95" s="351"/>
      <c r="O95" s="351"/>
      <c r="P95" s="352"/>
      <c r="Q95" s="113"/>
      <c r="R95" s="113"/>
    </row>
    <row r="96" spans="1:18" ht="21" hidden="1" customHeight="1">
      <c r="A96" s="179"/>
      <c r="B96" s="113"/>
      <c r="C96" s="205"/>
      <c r="D96" s="205"/>
      <c r="E96" s="205"/>
      <c r="F96" s="205"/>
      <c r="G96" s="230" t="s">
        <v>79</v>
      </c>
      <c r="H96" s="230" t="s">
        <v>81</v>
      </c>
      <c r="I96" s="230" t="s">
        <v>83</v>
      </c>
      <c r="J96" s="230" t="s">
        <v>85</v>
      </c>
      <c r="K96" s="230" t="s">
        <v>87</v>
      </c>
      <c r="L96" s="230" t="s">
        <v>89</v>
      </c>
      <c r="M96" s="230" t="s">
        <v>91</v>
      </c>
      <c r="N96" s="230" t="s">
        <v>93</v>
      </c>
      <c r="O96" s="230" t="s">
        <v>95</v>
      </c>
      <c r="P96" s="230" t="s">
        <v>97</v>
      </c>
      <c r="Q96" s="113"/>
      <c r="R96" s="113"/>
    </row>
    <row r="97" spans="1:18" ht="15" hidden="1" customHeight="1">
      <c r="A97" s="179"/>
      <c r="B97" s="216" t="s">
        <v>78</v>
      </c>
      <c r="C97" s="360" t="s">
        <v>182</v>
      </c>
      <c r="D97" s="361"/>
      <c r="E97" s="362"/>
      <c r="F97" s="233" t="s">
        <v>178</v>
      </c>
      <c r="G97" s="211"/>
      <c r="H97" s="211"/>
      <c r="I97" s="211"/>
      <c r="J97" s="211"/>
      <c r="K97" s="211"/>
      <c r="L97" s="211"/>
      <c r="M97" s="211"/>
      <c r="N97" s="211"/>
      <c r="O97" s="211"/>
      <c r="P97" s="211"/>
      <c r="Q97" s="113"/>
      <c r="R97" s="113"/>
    </row>
    <row r="98" spans="1:18" ht="15" hidden="1" customHeight="1">
      <c r="A98" s="179"/>
      <c r="B98" s="216"/>
      <c r="C98" s="363"/>
      <c r="D98" s="364"/>
      <c r="E98" s="365"/>
      <c r="F98" s="233" t="s">
        <v>179</v>
      </c>
      <c r="G98" s="212"/>
      <c r="H98" s="212"/>
      <c r="I98" s="212"/>
      <c r="J98" s="212"/>
      <c r="K98" s="212"/>
      <c r="L98" s="212"/>
      <c r="M98" s="212"/>
      <c r="N98" s="212"/>
      <c r="O98" s="212"/>
      <c r="P98" s="212"/>
      <c r="Q98" s="113"/>
      <c r="R98" s="113"/>
    </row>
    <row r="99" spans="1:18" ht="15" hidden="1" customHeight="1">
      <c r="A99" s="179"/>
      <c r="B99" s="139" t="s">
        <v>80</v>
      </c>
      <c r="C99" s="356" t="s">
        <v>183</v>
      </c>
      <c r="D99" s="356"/>
      <c r="E99" s="356"/>
      <c r="F99" s="233" t="s">
        <v>178</v>
      </c>
      <c r="G99" s="211"/>
      <c r="H99" s="211"/>
      <c r="I99" s="211"/>
      <c r="J99" s="211"/>
      <c r="K99" s="211"/>
      <c r="L99" s="211"/>
      <c r="M99" s="211"/>
      <c r="N99" s="211"/>
      <c r="O99" s="211"/>
      <c r="P99" s="211"/>
      <c r="Q99" s="113"/>
      <c r="R99" s="113"/>
    </row>
    <row r="100" spans="1:18" ht="15" hidden="1" customHeight="1">
      <c r="A100" s="179"/>
      <c r="B100" s="139"/>
      <c r="C100" s="356"/>
      <c r="D100" s="356"/>
      <c r="E100" s="356"/>
      <c r="F100" s="233" t="s">
        <v>179</v>
      </c>
      <c r="G100" s="212"/>
      <c r="H100" s="212"/>
      <c r="I100" s="212"/>
      <c r="J100" s="212"/>
      <c r="K100" s="212"/>
      <c r="L100" s="212"/>
      <c r="M100" s="212"/>
      <c r="N100" s="212"/>
      <c r="O100" s="212"/>
      <c r="P100" s="212"/>
      <c r="Q100" s="113"/>
      <c r="R100" s="113"/>
    </row>
    <row r="101" spans="1:18" ht="15" hidden="1" customHeight="1">
      <c r="A101" s="179"/>
      <c r="B101" s="139" t="s">
        <v>82</v>
      </c>
      <c r="C101" s="356" t="s">
        <v>184</v>
      </c>
      <c r="D101" s="356"/>
      <c r="E101" s="356"/>
      <c r="F101" s="233" t="s">
        <v>178</v>
      </c>
      <c r="G101" s="211"/>
      <c r="H101" s="211"/>
      <c r="I101" s="211"/>
      <c r="J101" s="211"/>
      <c r="K101" s="211"/>
      <c r="L101" s="211"/>
      <c r="M101" s="211"/>
      <c r="N101" s="211"/>
      <c r="O101" s="211"/>
      <c r="P101" s="211"/>
      <c r="Q101" s="113"/>
      <c r="R101" s="113"/>
    </row>
    <row r="102" spans="1:18" ht="15" hidden="1" customHeight="1">
      <c r="A102" s="179"/>
      <c r="B102" s="139"/>
      <c r="C102" s="356"/>
      <c r="D102" s="356"/>
      <c r="E102" s="356"/>
      <c r="F102" s="233" t="s">
        <v>179</v>
      </c>
      <c r="G102" s="212"/>
      <c r="H102" s="212"/>
      <c r="I102" s="212"/>
      <c r="J102" s="212"/>
      <c r="K102" s="212"/>
      <c r="L102" s="212"/>
      <c r="M102" s="212"/>
      <c r="N102" s="212"/>
      <c r="O102" s="212"/>
      <c r="P102" s="212"/>
      <c r="Q102" s="113"/>
      <c r="R102" s="113"/>
    </row>
    <row r="103" spans="1:18" ht="15" hidden="1" customHeight="1">
      <c r="A103" s="179"/>
      <c r="B103" s="139" t="s">
        <v>84</v>
      </c>
      <c r="C103" s="356" t="s">
        <v>185</v>
      </c>
      <c r="D103" s="356"/>
      <c r="E103" s="356"/>
      <c r="F103" s="233" t="s">
        <v>178</v>
      </c>
      <c r="G103" s="211"/>
      <c r="H103" s="211"/>
      <c r="I103" s="211"/>
      <c r="J103" s="211"/>
      <c r="K103" s="211"/>
      <c r="L103" s="211"/>
      <c r="M103" s="211"/>
      <c r="N103" s="211"/>
      <c r="O103" s="211"/>
      <c r="P103" s="211"/>
      <c r="Q103" s="113"/>
      <c r="R103" s="113"/>
    </row>
    <row r="104" spans="1:18" ht="15" hidden="1" customHeight="1">
      <c r="A104" s="179"/>
      <c r="B104" s="139"/>
      <c r="C104" s="356"/>
      <c r="D104" s="356"/>
      <c r="E104" s="356"/>
      <c r="F104" s="233" t="s">
        <v>179</v>
      </c>
      <c r="G104" s="212"/>
      <c r="H104" s="212"/>
      <c r="I104" s="212"/>
      <c r="J104" s="212"/>
      <c r="K104" s="212"/>
      <c r="L104" s="212"/>
      <c r="M104" s="212"/>
      <c r="N104" s="212"/>
      <c r="O104" s="212"/>
      <c r="P104" s="212"/>
      <c r="Q104" s="113"/>
      <c r="R104" s="113"/>
    </row>
    <row r="105" spans="1:18" ht="15" hidden="1" customHeight="1">
      <c r="A105" s="179"/>
      <c r="B105" s="139" t="s">
        <v>86</v>
      </c>
      <c r="C105" s="356" t="s">
        <v>186</v>
      </c>
      <c r="D105" s="356"/>
      <c r="E105" s="356"/>
      <c r="F105" s="233" t="s">
        <v>178</v>
      </c>
      <c r="G105" s="211"/>
      <c r="H105" s="211"/>
      <c r="I105" s="211"/>
      <c r="J105" s="211"/>
      <c r="K105" s="211"/>
      <c r="L105" s="211"/>
      <c r="M105" s="211"/>
      <c r="N105" s="211"/>
      <c r="O105" s="211"/>
      <c r="P105" s="211"/>
      <c r="Q105" s="113"/>
      <c r="R105" s="113"/>
    </row>
    <row r="106" spans="1:18" ht="15" hidden="1" customHeight="1">
      <c r="A106" s="179"/>
      <c r="B106" s="139"/>
      <c r="C106" s="356"/>
      <c r="D106" s="356"/>
      <c r="E106" s="356"/>
      <c r="F106" s="233" t="s">
        <v>179</v>
      </c>
      <c r="G106" s="212"/>
      <c r="H106" s="212"/>
      <c r="I106" s="212"/>
      <c r="J106" s="212"/>
      <c r="K106" s="212"/>
      <c r="L106" s="212"/>
      <c r="M106" s="212"/>
      <c r="N106" s="212"/>
      <c r="O106" s="212"/>
      <c r="P106" s="212"/>
      <c r="Q106" s="113"/>
      <c r="R106" s="113"/>
    </row>
    <row r="107" spans="1:18" ht="15" hidden="1" customHeight="1">
      <c r="A107" s="179"/>
      <c r="B107" s="139" t="s">
        <v>88</v>
      </c>
      <c r="C107" s="356" t="s">
        <v>187</v>
      </c>
      <c r="D107" s="356"/>
      <c r="E107" s="356"/>
      <c r="F107" s="233" t="s">
        <v>178</v>
      </c>
      <c r="G107" s="211"/>
      <c r="H107" s="211"/>
      <c r="I107" s="211"/>
      <c r="J107" s="211"/>
      <c r="K107" s="211"/>
      <c r="L107" s="211"/>
      <c r="M107" s="211"/>
      <c r="N107" s="211"/>
      <c r="O107" s="211"/>
      <c r="P107" s="211"/>
      <c r="Q107" s="113"/>
      <c r="R107" s="113"/>
    </row>
    <row r="108" spans="1:18" ht="15" hidden="1" customHeight="1">
      <c r="A108" s="179"/>
      <c r="B108" s="139"/>
      <c r="C108" s="356"/>
      <c r="D108" s="356"/>
      <c r="E108" s="356"/>
      <c r="F108" s="233" t="s">
        <v>179</v>
      </c>
      <c r="G108" s="212"/>
      <c r="H108" s="212"/>
      <c r="I108" s="212"/>
      <c r="J108" s="212"/>
      <c r="K108" s="212"/>
      <c r="L108" s="212"/>
      <c r="M108" s="212"/>
      <c r="N108" s="212"/>
      <c r="O108" s="212"/>
      <c r="P108" s="212"/>
      <c r="Q108" s="113"/>
      <c r="R108" s="113"/>
    </row>
    <row r="109" spans="1:18" ht="15" hidden="1" customHeight="1">
      <c r="A109" s="179"/>
      <c r="B109" s="139" t="s">
        <v>90</v>
      </c>
      <c r="C109" s="356" t="s">
        <v>188</v>
      </c>
      <c r="D109" s="356"/>
      <c r="E109" s="356"/>
      <c r="F109" s="233" t="s">
        <v>178</v>
      </c>
      <c r="G109" s="211"/>
      <c r="H109" s="211"/>
      <c r="I109" s="211"/>
      <c r="J109" s="211"/>
      <c r="K109" s="211"/>
      <c r="L109" s="211"/>
      <c r="M109" s="211"/>
      <c r="N109" s="211"/>
      <c r="O109" s="211"/>
      <c r="P109" s="211"/>
      <c r="Q109" s="113"/>
      <c r="R109" s="113"/>
    </row>
    <row r="110" spans="1:18" ht="15" hidden="1" customHeight="1">
      <c r="A110" s="179"/>
      <c r="B110" s="139"/>
      <c r="C110" s="356"/>
      <c r="D110" s="356"/>
      <c r="E110" s="356"/>
      <c r="F110" s="233" t="s">
        <v>179</v>
      </c>
      <c r="G110" s="212"/>
      <c r="H110" s="212"/>
      <c r="I110" s="212"/>
      <c r="J110" s="212"/>
      <c r="K110" s="212"/>
      <c r="L110" s="212"/>
      <c r="M110" s="212"/>
      <c r="N110" s="212"/>
      <c r="O110" s="212"/>
      <c r="P110" s="212"/>
      <c r="Q110" s="113"/>
      <c r="R110" s="113"/>
    </row>
    <row r="111" spans="1:18" ht="15" hidden="1" customHeight="1">
      <c r="A111" s="179"/>
      <c r="B111" s="139" t="s">
        <v>92</v>
      </c>
      <c r="C111" s="359" t="s">
        <v>189</v>
      </c>
      <c r="D111" s="359"/>
      <c r="E111" s="359"/>
      <c r="F111" s="234" t="s">
        <v>178</v>
      </c>
      <c r="G111" s="231">
        <f>G97+G99+G101+G103+G105+G107+G109</f>
        <v>0</v>
      </c>
      <c r="H111" s="231">
        <f t="shared" ref="H111:P111" si="10">H97+H99+H101+H103+H105+H107+H109</f>
        <v>0</v>
      </c>
      <c r="I111" s="231">
        <f t="shared" si="10"/>
        <v>0</v>
      </c>
      <c r="J111" s="231">
        <f t="shared" si="10"/>
        <v>0</v>
      </c>
      <c r="K111" s="231">
        <f t="shared" si="10"/>
        <v>0</v>
      </c>
      <c r="L111" s="231">
        <f t="shared" si="10"/>
        <v>0</v>
      </c>
      <c r="M111" s="231">
        <f t="shared" si="10"/>
        <v>0</v>
      </c>
      <c r="N111" s="231">
        <f t="shared" si="10"/>
        <v>0</v>
      </c>
      <c r="O111" s="231">
        <f t="shared" si="10"/>
        <v>0</v>
      </c>
      <c r="P111" s="231">
        <f t="shared" si="10"/>
        <v>0</v>
      </c>
      <c r="Q111" s="113"/>
      <c r="R111" s="113"/>
    </row>
    <row r="112" spans="1:18" ht="15" hidden="1" customHeight="1">
      <c r="A112" s="179"/>
      <c r="B112" s="113"/>
      <c r="C112" s="359"/>
      <c r="D112" s="359"/>
      <c r="E112" s="359"/>
      <c r="F112" s="234" t="s">
        <v>179</v>
      </c>
      <c r="G112" s="196">
        <f>G98+G100+G102+G104+G106+G108+G110</f>
        <v>0</v>
      </c>
      <c r="H112" s="196">
        <f t="shared" ref="H112:P112" si="11">H98+H100+H102+H104+H106+H108+H110</f>
        <v>0</v>
      </c>
      <c r="I112" s="196">
        <f t="shared" si="11"/>
        <v>0</v>
      </c>
      <c r="J112" s="196">
        <f t="shared" si="11"/>
        <v>0</v>
      </c>
      <c r="K112" s="196">
        <f t="shared" si="11"/>
        <v>0</v>
      </c>
      <c r="L112" s="196">
        <f t="shared" si="11"/>
        <v>0</v>
      </c>
      <c r="M112" s="196">
        <f t="shared" si="11"/>
        <v>0</v>
      </c>
      <c r="N112" s="196">
        <f t="shared" si="11"/>
        <v>0</v>
      </c>
      <c r="O112" s="196">
        <f t="shared" si="11"/>
        <v>0</v>
      </c>
      <c r="P112" s="196">
        <f t="shared" si="11"/>
        <v>0</v>
      </c>
      <c r="Q112" s="113"/>
      <c r="R112" s="113"/>
    </row>
    <row r="113" spans="1:23" ht="15" hidden="1" customHeight="1">
      <c r="A113" s="179"/>
      <c r="B113" s="113"/>
      <c r="C113" s="205"/>
      <c r="D113" s="205"/>
      <c r="E113" s="205"/>
      <c r="F113" s="205"/>
      <c r="G113" s="205"/>
      <c r="H113" s="215"/>
      <c r="I113" s="215"/>
      <c r="J113" s="113"/>
      <c r="K113" s="113"/>
      <c r="L113" s="113"/>
      <c r="M113" s="113"/>
      <c r="N113" s="113"/>
      <c r="O113" s="113"/>
      <c r="P113" s="113"/>
      <c r="Q113" s="113"/>
      <c r="R113" s="113"/>
    </row>
    <row r="114" spans="1:23" ht="21" hidden="1" customHeight="1">
      <c r="A114" s="180">
        <v>2.2000000000000002</v>
      </c>
      <c r="B114" s="174" t="s">
        <v>196</v>
      </c>
      <c r="C114" s="175"/>
      <c r="D114" s="176"/>
      <c r="E114" s="176"/>
      <c r="F114" s="176"/>
      <c r="G114" s="176"/>
      <c r="H114" s="176"/>
      <c r="I114" s="176"/>
      <c r="J114" s="176"/>
      <c r="K114" s="176"/>
      <c r="L114" s="224"/>
      <c r="M114" s="224"/>
      <c r="N114" s="224"/>
      <c r="O114" s="224"/>
      <c r="P114" s="224"/>
      <c r="Q114" s="224"/>
      <c r="R114" s="113"/>
    </row>
    <row r="115" spans="1:23" ht="20.25" hidden="1">
      <c r="A115" s="180"/>
      <c r="B115" s="133"/>
      <c r="C115" s="134"/>
      <c r="D115" s="135"/>
      <c r="E115" s="135"/>
      <c r="F115" s="135"/>
      <c r="G115" s="135"/>
      <c r="H115" s="135"/>
      <c r="I115" s="135"/>
      <c r="J115" s="135"/>
      <c r="K115" s="135"/>
      <c r="L115" s="113"/>
      <c r="M115" s="113"/>
      <c r="N115" s="113"/>
      <c r="O115" s="113"/>
      <c r="P115" s="113"/>
      <c r="Q115" s="113"/>
      <c r="R115" s="113"/>
    </row>
    <row r="116" spans="1:23" ht="21" hidden="1" customHeight="1">
      <c r="A116" s="180"/>
      <c r="B116" s="133"/>
      <c r="C116" s="134"/>
      <c r="D116" s="135"/>
      <c r="E116" s="135"/>
      <c r="F116" s="135"/>
      <c r="G116" s="350" t="s">
        <v>197</v>
      </c>
      <c r="H116" s="351"/>
      <c r="I116" s="351"/>
      <c r="J116" s="351"/>
      <c r="K116" s="351"/>
      <c r="L116" s="351"/>
      <c r="M116" s="351"/>
      <c r="N116" s="351"/>
      <c r="O116" s="351"/>
      <c r="P116" s="352"/>
      <c r="Q116" s="113"/>
      <c r="R116" s="113"/>
    </row>
    <row r="117" spans="1:23" ht="25.5" hidden="1">
      <c r="A117" s="179"/>
      <c r="B117" s="155"/>
      <c r="C117" s="135"/>
      <c r="D117" s="135"/>
      <c r="E117" s="135"/>
      <c r="F117" s="135"/>
      <c r="G117" s="230" t="s">
        <v>79</v>
      </c>
      <c r="H117" s="230" t="s">
        <v>81</v>
      </c>
      <c r="I117" s="230" t="s">
        <v>83</v>
      </c>
      <c r="J117" s="230" t="s">
        <v>85</v>
      </c>
      <c r="K117" s="230" t="s">
        <v>87</v>
      </c>
      <c r="L117" s="230" t="s">
        <v>89</v>
      </c>
      <c r="M117" s="230" t="s">
        <v>91</v>
      </c>
      <c r="N117" s="230" t="s">
        <v>93</v>
      </c>
      <c r="O117" s="230" t="s">
        <v>95</v>
      </c>
      <c r="P117" s="230" t="s">
        <v>97</v>
      </c>
      <c r="Q117" s="113"/>
      <c r="R117" s="113"/>
      <c r="W117" s="17" t="s">
        <v>177</v>
      </c>
    </row>
    <row r="118" spans="1:23" ht="15" hidden="1" customHeight="1">
      <c r="A118" s="179"/>
      <c r="B118" s="372" t="s">
        <v>78</v>
      </c>
      <c r="C118" s="357" t="s">
        <v>115</v>
      </c>
      <c r="D118" s="357"/>
      <c r="E118" s="357"/>
      <c r="F118" s="228" t="s">
        <v>178</v>
      </c>
      <c r="G118" s="211"/>
      <c r="H118" s="211"/>
      <c r="I118" s="211"/>
      <c r="J118" s="211"/>
      <c r="K118" s="211"/>
      <c r="L118" s="211"/>
      <c r="M118" s="211"/>
      <c r="N118" s="211"/>
      <c r="O118" s="211"/>
      <c r="P118" s="211"/>
      <c r="Q118" s="113"/>
      <c r="R118" s="113"/>
    </row>
    <row r="119" spans="1:23" s="19" customFormat="1" ht="15" hidden="1" customHeight="1">
      <c r="A119" s="179"/>
      <c r="B119" s="372"/>
      <c r="C119" s="357"/>
      <c r="D119" s="357"/>
      <c r="E119" s="357"/>
      <c r="F119" s="228" t="s">
        <v>179</v>
      </c>
      <c r="G119" s="212"/>
      <c r="H119" s="212"/>
      <c r="I119" s="212"/>
      <c r="J119" s="212"/>
      <c r="K119" s="212"/>
      <c r="L119" s="212"/>
      <c r="M119" s="212"/>
      <c r="N119" s="212"/>
      <c r="O119" s="212"/>
      <c r="P119" s="212"/>
      <c r="Q119" s="139"/>
      <c r="R119" s="139"/>
    </row>
    <row r="120" spans="1:23" s="19" customFormat="1" ht="15" hidden="1" customHeight="1">
      <c r="A120" s="179"/>
      <c r="B120" s="372" t="s">
        <v>80</v>
      </c>
      <c r="C120" s="356" t="s">
        <v>116</v>
      </c>
      <c r="D120" s="356"/>
      <c r="E120" s="356"/>
      <c r="F120" s="228" t="s">
        <v>178</v>
      </c>
      <c r="G120" s="211"/>
      <c r="H120" s="211"/>
      <c r="I120" s="211"/>
      <c r="J120" s="211"/>
      <c r="K120" s="211"/>
      <c r="L120" s="211"/>
      <c r="M120" s="211"/>
      <c r="N120" s="211"/>
      <c r="O120" s="211"/>
      <c r="P120" s="211"/>
      <c r="Q120" s="139"/>
      <c r="R120" s="139"/>
    </row>
    <row r="121" spans="1:23" ht="15" hidden="1" customHeight="1">
      <c r="A121" s="179"/>
      <c r="B121" s="372"/>
      <c r="C121" s="356"/>
      <c r="D121" s="356"/>
      <c r="E121" s="356"/>
      <c r="F121" s="228" t="s">
        <v>179</v>
      </c>
      <c r="G121" s="212"/>
      <c r="H121" s="212"/>
      <c r="I121" s="212"/>
      <c r="J121" s="212"/>
      <c r="K121" s="212"/>
      <c r="L121" s="212"/>
      <c r="M121" s="212"/>
      <c r="N121" s="212"/>
      <c r="O121" s="212"/>
      <c r="P121" s="212"/>
      <c r="Q121" s="113"/>
      <c r="R121" s="113"/>
    </row>
    <row r="122" spans="1:23" ht="15" hidden="1" customHeight="1">
      <c r="A122" s="179"/>
      <c r="B122" s="372" t="s">
        <v>82</v>
      </c>
      <c r="C122" s="356" t="s">
        <v>117</v>
      </c>
      <c r="D122" s="356"/>
      <c r="E122" s="356"/>
      <c r="F122" s="228" t="s">
        <v>178</v>
      </c>
      <c r="G122" s="211"/>
      <c r="H122" s="211"/>
      <c r="I122" s="211"/>
      <c r="J122" s="211"/>
      <c r="K122" s="211"/>
      <c r="L122" s="211"/>
      <c r="M122" s="211"/>
      <c r="N122" s="211"/>
      <c r="O122" s="211"/>
      <c r="P122" s="211"/>
      <c r="Q122" s="113"/>
      <c r="R122" s="113"/>
    </row>
    <row r="123" spans="1:23" ht="15" hidden="1" customHeight="1">
      <c r="A123" s="179"/>
      <c r="B123" s="372"/>
      <c r="C123" s="356"/>
      <c r="D123" s="356"/>
      <c r="E123" s="356"/>
      <c r="F123" s="228" t="s">
        <v>179</v>
      </c>
      <c r="G123" s="212"/>
      <c r="H123" s="212"/>
      <c r="I123" s="212"/>
      <c r="J123" s="212"/>
      <c r="K123" s="212"/>
      <c r="L123" s="212"/>
      <c r="M123" s="212"/>
      <c r="N123" s="212"/>
      <c r="O123" s="212"/>
      <c r="P123" s="212"/>
      <c r="Q123" s="113"/>
      <c r="R123" s="113"/>
    </row>
    <row r="124" spans="1:23" ht="15" hidden="1" customHeight="1">
      <c r="A124" s="179"/>
      <c r="B124" s="372" t="s">
        <v>84</v>
      </c>
      <c r="C124" s="357" t="s">
        <v>118</v>
      </c>
      <c r="D124" s="357"/>
      <c r="E124" s="357"/>
      <c r="F124" s="228" t="s">
        <v>178</v>
      </c>
      <c r="G124" s="211"/>
      <c r="H124" s="211"/>
      <c r="I124" s="211"/>
      <c r="J124" s="211"/>
      <c r="K124" s="211"/>
      <c r="L124" s="211"/>
      <c r="M124" s="211"/>
      <c r="N124" s="211"/>
      <c r="O124" s="211"/>
      <c r="P124" s="211"/>
      <c r="Q124" s="113"/>
      <c r="R124" s="113"/>
    </row>
    <row r="125" spans="1:23" ht="15" hidden="1" customHeight="1">
      <c r="A125" s="179"/>
      <c r="B125" s="372"/>
      <c r="C125" s="357"/>
      <c r="D125" s="357"/>
      <c r="E125" s="357"/>
      <c r="F125" s="228" t="s">
        <v>179</v>
      </c>
      <c r="G125" s="212"/>
      <c r="H125" s="212"/>
      <c r="I125" s="212"/>
      <c r="J125" s="212"/>
      <c r="K125" s="212"/>
      <c r="L125" s="212"/>
      <c r="M125" s="212"/>
      <c r="N125" s="212"/>
      <c r="O125" s="212"/>
      <c r="P125" s="212"/>
      <c r="Q125" s="113"/>
      <c r="R125" s="113"/>
    </row>
    <row r="126" spans="1:23" ht="15" hidden="1" customHeight="1">
      <c r="A126" s="179"/>
      <c r="B126" s="139"/>
      <c r="C126" s="358" t="s">
        <v>98</v>
      </c>
      <c r="D126" s="358"/>
      <c r="E126" s="358"/>
      <c r="F126" s="221" t="s">
        <v>178</v>
      </c>
      <c r="G126" s="231">
        <f>G118+G120+G122+G124</f>
        <v>0</v>
      </c>
      <c r="H126" s="231">
        <f>H118+H120+H122+H124</f>
        <v>0</v>
      </c>
      <c r="I126" s="231">
        <f t="shared" ref="I126:K126" si="12">I118+I120+I122+I124</f>
        <v>0</v>
      </c>
      <c r="J126" s="231">
        <f t="shared" si="12"/>
        <v>0</v>
      </c>
      <c r="K126" s="231">
        <f t="shared" si="12"/>
        <v>0</v>
      </c>
      <c r="L126" s="231">
        <f>L118+L120+L122+L124</f>
        <v>0</v>
      </c>
      <c r="M126" s="231">
        <f t="shared" ref="M126:O126" si="13">M118+M120+M122+M124</f>
        <v>0</v>
      </c>
      <c r="N126" s="231">
        <f>N118+N120+N122+N124</f>
        <v>0</v>
      </c>
      <c r="O126" s="231">
        <f t="shared" si="13"/>
        <v>0</v>
      </c>
      <c r="P126" s="231">
        <f>P118+P120+P122+P124</f>
        <v>0</v>
      </c>
      <c r="Q126" s="113"/>
      <c r="R126" s="113"/>
    </row>
    <row r="127" spans="1:23" ht="15" hidden="1" customHeight="1">
      <c r="A127" s="179"/>
      <c r="B127" s="157"/>
      <c r="C127" s="358"/>
      <c r="D127" s="358"/>
      <c r="E127" s="358"/>
      <c r="F127" s="229" t="s">
        <v>179</v>
      </c>
      <c r="G127" s="196">
        <f>G119+G121+G123+G125</f>
        <v>0</v>
      </c>
      <c r="H127" s="196">
        <f>H119+H121+H123+H125</f>
        <v>0</v>
      </c>
      <c r="I127" s="196">
        <f t="shared" ref="I127:K127" si="14">I119+I121+I123+I125</f>
        <v>0</v>
      </c>
      <c r="J127" s="196">
        <f t="shared" si="14"/>
        <v>0</v>
      </c>
      <c r="K127" s="196">
        <f t="shared" si="14"/>
        <v>0</v>
      </c>
      <c r="L127" s="196">
        <f>L119+L121+L123+L125</f>
        <v>0</v>
      </c>
      <c r="M127" s="196">
        <f t="shared" ref="M127:O127" si="15">M119+M121+M123+M125</f>
        <v>0</v>
      </c>
      <c r="N127" s="196">
        <f>N119+N121+N123+N125</f>
        <v>0</v>
      </c>
      <c r="O127" s="196">
        <f t="shared" si="15"/>
        <v>0</v>
      </c>
      <c r="P127" s="196">
        <f>P119+P121+P123+P125</f>
        <v>0</v>
      </c>
      <c r="Q127" s="113"/>
      <c r="R127" s="113"/>
    </row>
    <row r="128" spans="1:23" ht="15" hidden="1" customHeight="1">
      <c r="A128" s="179"/>
      <c r="B128" s="113"/>
      <c r="C128" s="205"/>
      <c r="D128" s="205"/>
      <c r="E128" s="205"/>
      <c r="F128" s="232"/>
      <c r="G128" s="205"/>
      <c r="H128" s="215"/>
      <c r="I128" s="215"/>
      <c r="J128" s="113"/>
      <c r="K128" s="113"/>
      <c r="L128" s="113"/>
      <c r="M128" s="113"/>
      <c r="N128" s="113"/>
      <c r="O128" s="113"/>
      <c r="P128" s="113"/>
      <c r="Q128" s="113"/>
      <c r="R128" s="113"/>
    </row>
    <row r="129" spans="1:18" ht="21" hidden="1" customHeight="1">
      <c r="A129" s="222">
        <v>2.21</v>
      </c>
      <c r="B129" s="174" t="s">
        <v>198</v>
      </c>
      <c r="C129" s="225"/>
      <c r="D129" s="225"/>
      <c r="E129" s="225"/>
      <c r="F129" s="225"/>
      <c r="G129" s="225"/>
      <c r="H129" s="174"/>
      <c r="I129" s="174"/>
      <c r="J129" s="224"/>
      <c r="K129" s="224"/>
      <c r="L129" s="224"/>
      <c r="M129" s="224"/>
      <c r="N129" s="224"/>
      <c r="O129" s="224"/>
      <c r="P129" s="224"/>
      <c r="Q129" s="224"/>
      <c r="R129" s="113"/>
    </row>
    <row r="130" spans="1:18" ht="15" hidden="1" customHeight="1">
      <c r="A130" s="179"/>
      <c r="B130" s="113"/>
      <c r="C130" s="205"/>
      <c r="D130" s="205"/>
      <c r="E130" s="205"/>
      <c r="F130" s="205"/>
      <c r="G130" s="205"/>
      <c r="H130" s="215"/>
      <c r="I130" s="215"/>
      <c r="J130" s="113"/>
      <c r="K130" s="113"/>
      <c r="L130" s="113"/>
      <c r="M130" s="113"/>
      <c r="N130" s="113"/>
      <c r="O130" s="113"/>
      <c r="P130" s="113"/>
      <c r="Q130" s="113"/>
      <c r="R130" s="113"/>
    </row>
    <row r="131" spans="1:18" ht="21" hidden="1" customHeight="1">
      <c r="A131" s="179"/>
      <c r="B131" s="113"/>
      <c r="C131" s="205"/>
      <c r="D131" s="205"/>
      <c r="E131" s="205"/>
      <c r="F131" s="205"/>
      <c r="G131" s="350" t="s">
        <v>199</v>
      </c>
      <c r="H131" s="351"/>
      <c r="I131" s="351"/>
      <c r="J131" s="351"/>
      <c r="K131" s="351"/>
      <c r="L131" s="351"/>
      <c r="M131" s="351"/>
      <c r="N131" s="351"/>
      <c r="O131" s="351"/>
      <c r="P131" s="352"/>
      <c r="Q131" s="113"/>
      <c r="R131" s="113"/>
    </row>
    <row r="132" spans="1:18" ht="21" hidden="1" customHeight="1">
      <c r="A132" s="179"/>
      <c r="B132" s="113"/>
      <c r="C132" s="205"/>
      <c r="D132" s="205"/>
      <c r="E132" s="205"/>
      <c r="F132" s="205"/>
      <c r="G132" s="230" t="s">
        <v>79</v>
      </c>
      <c r="H132" s="230" t="s">
        <v>81</v>
      </c>
      <c r="I132" s="230" t="s">
        <v>83</v>
      </c>
      <c r="J132" s="230" t="s">
        <v>85</v>
      </c>
      <c r="K132" s="230" t="s">
        <v>87</v>
      </c>
      <c r="L132" s="230" t="s">
        <v>89</v>
      </c>
      <c r="M132" s="230" t="s">
        <v>91</v>
      </c>
      <c r="N132" s="230" t="s">
        <v>93</v>
      </c>
      <c r="O132" s="230" t="s">
        <v>95</v>
      </c>
      <c r="P132" s="230" t="s">
        <v>97</v>
      </c>
      <c r="Q132" s="113"/>
      <c r="R132" s="113"/>
    </row>
    <row r="133" spans="1:18" ht="15" hidden="1" customHeight="1">
      <c r="A133" s="179"/>
      <c r="B133" s="216" t="s">
        <v>78</v>
      </c>
      <c r="C133" s="360" t="s">
        <v>182</v>
      </c>
      <c r="D133" s="361"/>
      <c r="E133" s="362"/>
      <c r="F133" s="233" t="s">
        <v>178</v>
      </c>
      <c r="G133" s="211"/>
      <c r="H133" s="211"/>
      <c r="I133" s="211"/>
      <c r="J133" s="211"/>
      <c r="K133" s="211"/>
      <c r="L133" s="211"/>
      <c r="M133" s="211"/>
      <c r="N133" s="211"/>
      <c r="O133" s="211"/>
      <c r="P133" s="211"/>
      <c r="Q133" s="113"/>
      <c r="R133" s="113"/>
    </row>
    <row r="134" spans="1:18" ht="15" hidden="1" customHeight="1">
      <c r="A134" s="179"/>
      <c r="B134" s="216"/>
      <c r="C134" s="363"/>
      <c r="D134" s="364"/>
      <c r="E134" s="365"/>
      <c r="F134" s="233" t="s">
        <v>179</v>
      </c>
      <c r="G134" s="212"/>
      <c r="H134" s="212"/>
      <c r="I134" s="212"/>
      <c r="J134" s="212"/>
      <c r="K134" s="212"/>
      <c r="L134" s="212"/>
      <c r="M134" s="212"/>
      <c r="N134" s="212"/>
      <c r="O134" s="212"/>
      <c r="P134" s="212"/>
      <c r="Q134" s="113"/>
      <c r="R134" s="113"/>
    </row>
    <row r="135" spans="1:18" ht="15" hidden="1" customHeight="1">
      <c r="A135" s="179"/>
      <c r="B135" s="139" t="s">
        <v>80</v>
      </c>
      <c r="C135" s="356" t="s">
        <v>183</v>
      </c>
      <c r="D135" s="356"/>
      <c r="E135" s="356"/>
      <c r="F135" s="233" t="s">
        <v>178</v>
      </c>
      <c r="G135" s="211"/>
      <c r="H135" s="211"/>
      <c r="I135" s="211"/>
      <c r="J135" s="211"/>
      <c r="K135" s="211"/>
      <c r="L135" s="211"/>
      <c r="M135" s="211"/>
      <c r="N135" s="211"/>
      <c r="O135" s="211"/>
      <c r="P135" s="211"/>
      <c r="Q135" s="113"/>
      <c r="R135" s="113"/>
    </row>
    <row r="136" spans="1:18" ht="15" hidden="1" customHeight="1">
      <c r="A136" s="179"/>
      <c r="B136" s="139"/>
      <c r="C136" s="356"/>
      <c r="D136" s="356"/>
      <c r="E136" s="356"/>
      <c r="F136" s="233" t="s">
        <v>179</v>
      </c>
      <c r="G136" s="212"/>
      <c r="H136" s="212"/>
      <c r="I136" s="212"/>
      <c r="J136" s="212"/>
      <c r="K136" s="212"/>
      <c r="L136" s="212"/>
      <c r="M136" s="212"/>
      <c r="N136" s="212"/>
      <c r="O136" s="212"/>
      <c r="P136" s="212"/>
      <c r="Q136" s="113"/>
      <c r="R136" s="113"/>
    </row>
    <row r="137" spans="1:18" ht="15" hidden="1" customHeight="1">
      <c r="A137" s="179"/>
      <c r="B137" s="139" t="s">
        <v>82</v>
      </c>
      <c r="C137" s="356" t="s">
        <v>184</v>
      </c>
      <c r="D137" s="356"/>
      <c r="E137" s="356"/>
      <c r="F137" s="233" t="s">
        <v>178</v>
      </c>
      <c r="G137" s="211"/>
      <c r="H137" s="211"/>
      <c r="I137" s="211"/>
      <c r="J137" s="211"/>
      <c r="K137" s="211"/>
      <c r="L137" s="211"/>
      <c r="M137" s="211"/>
      <c r="N137" s="211"/>
      <c r="O137" s="211"/>
      <c r="P137" s="211"/>
      <c r="Q137" s="113"/>
      <c r="R137" s="113"/>
    </row>
    <row r="138" spans="1:18" ht="15" hidden="1" customHeight="1">
      <c r="A138" s="179"/>
      <c r="B138" s="139"/>
      <c r="C138" s="356"/>
      <c r="D138" s="356"/>
      <c r="E138" s="356"/>
      <c r="F138" s="233" t="s">
        <v>179</v>
      </c>
      <c r="G138" s="212"/>
      <c r="H138" s="212"/>
      <c r="I138" s="212"/>
      <c r="J138" s="212"/>
      <c r="K138" s="212"/>
      <c r="L138" s="212"/>
      <c r="M138" s="212"/>
      <c r="N138" s="212"/>
      <c r="O138" s="212"/>
      <c r="P138" s="212"/>
      <c r="Q138" s="113"/>
      <c r="R138" s="113"/>
    </row>
    <row r="139" spans="1:18" ht="15" hidden="1" customHeight="1">
      <c r="A139" s="179"/>
      <c r="B139" s="139" t="s">
        <v>84</v>
      </c>
      <c r="C139" s="356" t="s">
        <v>185</v>
      </c>
      <c r="D139" s="356"/>
      <c r="E139" s="356"/>
      <c r="F139" s="233" t="s">
        <v>178</v>
      </c>
      <c r="G139" s="211"/>
      <c r="H139" s="211"/>
      <c r="I139" s="211"/>
      <c r="J139" s="211"/>
      <c r="K139" s="211"/>
      <c r="L139" s="211"/>
      <c r="M139" s="211"/>
      <c r="N139" s="211"/>
      <c r="O139" s="211"/>
      <c r="P139" s="211"/>
      <c r="Q139" s="113"/>
      <c r="R139" s="113"/>
    </row>
    <row r="140" spans="1:18" ht="15" hidden="1" customHeight="1">
      <c r="A140" s="179"/>
      <c r="B140" s="139"/>
      <c r="C140" s="356"/>
      <c r="D140" s="356"/>
      <c r="E140" s="356"/>
      <c r="F140" s="233" t="s">
        <v>179</v>
      </c>
      <c r="G140" s="212"/>
      <c r="H140" s="212"/>
      <c r="I140" s="212"/>
      <c r="J140" s="212"/>
      <c r="K140" s="212"/>
      <c r="L140" s="212"/>
      <c r="M140" s="212"/>
      <c r="N140" s="212"/>
      <c r="O140" s="212"/>
      <c r="P140" s="212"/>
      <c r="Q140" s="113"/>
      <c r="R140" s="113"/>
    </row>
    <row r="141" spans="1:18" ht="15" hidden="1" customHeight="1">
      <c r="A141" s="179"/>
      <c r="B141" s="139" t="s">
        <v>86</v>
      </c>
      <c r="C141" s="356" t="s">
        <v>186</v>
      </c>
      <c r="D141" s="356"/>
      <c r="E141" s="356"/>
      <c r="F141" s="233" t="s">
        <v>178</v>
      </c>
      <c r="G141" s="211"/>
      <c r="H141" s="211"/>
      <c r="I141" s="211"/>
      <c r="J141" s="211"/>
      <c r="K141" s="211"/>
      <c r="L141" s="211"/>
      <c r="M141" s="211"/>
      <c r="N141" s="211"/>
      <c r="O141" s="211"/>
      <c r="P141" s="211"/>
      <c r="Q141" s="113"/>
      <c r="R141" s="113"/>
    </row>
    <row r="142" spans="1:18" ht="15" hidden="1" customHeight="1">
      <c r="A142" s="179"/>
      <c r="B142" s="139"/>
      <c r="C142" s="356"/>
      <c r="D142" s="356"/>
      <c r="E142" s="356"/>
      <c r="F142" s="233" t="s">
        <v>179</v>
      </c>
      <c r="G142" s="212"/>
      <c r="H142" s="212"/>
      <c r="I142" s="212"/>
      <c r="J142" s="212"/>
      <c r="K142" s="212"/>
      <c r="L142" s="212"/>
      <c r="M142" s="212"/>
      <c r="N142" s="212"/>
      <c r="O142" s="212"/>
      <c r="P142" s="212"/>
      <c r="Q142" s="113"/>
      <c r="R142" s="113"/>
    </row>
    <row r="143" spans="1:18" ht="15" hidden="1" customHeight="1">
      <c r="A143" s="179"/>
      <c r="B143" s="139" t="s">
        <v>88</v>
      </c>
      <c r="C143" s="356" t="s">
        <v>187</v>
      </c>
      <c r="D143" s="356"/>
      <c r="E143" s="356"/>
      <c r="F143" s="233" t="s">
        <v>178</v>
      </c>
      <c r="G143" s="211"/>
      <c r="H143" s="211"/>
      <c r="I143" s="211"/>
      <c r="J143" s="211"/>
      <c r="K143" s="211"/>
      <c r="L143" s="211"/>
      <c r="M143" s="211"/>
      <c r="N143" s="211"/>
      <c r="O143" s="211"/>
      <c r="P143" s="211"/>
      <c r="Q143" s="113"/>
      <c r="R143" s="113"/>
    </row>
    <row r="144" spans="1:18" ht="15" hidden="1" customHeight="1">
      <c r="A144" s="179"/>
      <c r="B144" s="139"/>
      <c r="C144" s="356"/>
      <c r="D144" s="356"/>
      <c r="E144" s="356"/>
      <c r="F144" s="233" t="s">
        <v>179</v>
      </c>
      <c r="G144" s="212"/>
      <c r="H144" s="212"/>
      <c r="I144" s="212"/>
      <c r="J144" s="212"/>
      <c r="K144" s="212"/>
      <c r="L144" s="212"/>
      <c r="M144" s="212"/>
      <c r="N144" s="212"/>
      <c r="O144" s="212"/>
      <c r="P144" s="212"/>
      <c r="Q144" s="113"/>
      <c r="R144" s="113"/>
    </row>
    <row r="145" spans="1:18" ht="15" hidden="1" customHeight="1">
      <c r="A145" s="179"/>
      <c r="B145" s="139" t="s">
        <v>90</v>
      </c>
      <c r="C145" s="356" t="s">
        <v>188</v>
      </c>
      <c r="D145" s="356"/>
      <c r="E145" s="356"/>
      <c r="F145" s="233" t="s">
        <v>178</v>
      </c>
      <c r="G145" s="211"/>
      <c r="H145" s="211"/>
      <c r="I145" s="211"/>
      <c r="J145" s="211"/>
      <c r="K145" s="211"/>
      <c r="L145" s="211"/>
      <c r="M145" s="211"/>
      <c r="N145" s="211"/>
      <c r="O145" s="211"/>
      <c r="P145" s="211"/>
      <c r="Q145" s="113"/>
      <c r="R145" s="113"/>
    </row>
    <row r="146" spans="1:18" ht="15" hidden="1" customHeight="1">
      <c r="A146" s="179"/>
      <c r="B146" s="139"/>
      <c r="C146" s="356"/>
      <c r="D146" s="356"/>
      <c r="E146" s="356"/>
      <c r="F146" s="233" t="s">
        <v>179</v>
      </c>
      <c r="G146" s="212"/>
      <c r="H146" s="212"/>
      <c r="I146" s="212"/>
      <c r="J146" s="212"/>
      <c r="K146" s="212"/>
      <c r="L146" s="212"/>
      <c r="M146" s="212"/>
      <c r="N146" s="212"/>
      <c r="O146" s="212"/>
      <c r="P146" s="212"/>
      <c r="Q146" s="113"/>
      <c r="R146" s="113"/>
    </row>
    <row r="147" spans="1:18" ht="15" hidden="1" customHeight="1">
      <c r="A147" s="179"/>
      <c r="B147" s="139" t="s">
        <v>92</v>
      </c>
      <c r="C147" s="359" t="s">
        <v>189</v>
      </c>
      <c r="D147" s="359"/>
      <c r="E147" s="359"/>
      <c r="F147" s="234" t="s">
        <v>178</v>
      </c>
      <c r="G147" s="231">
        <f>G133+G135+G137+G139+G141+G143+G145</f>
        <v>0</v>
      </c>
      <c r="H147" s="231">
        <f t="shared" ref="H147:P147" si="16">H133+H135+H137+H139+H141+H143+H145</f>
        <v>0</v>
      </c>
      <c r="I147" s="231">
        <f t="shared" si="16"/>
        <v>0</v>
      </c>
      <c r="J147" s="231">
        <f t="shared" si="16"/>
        <v>0</v>
      </c>
      <c r="K147" s="231">
        <f t="shared" si="16"/>
        <v>0</v>
      </c>
      <c r="L147" s="231">
        <f t="shared" si="16"/>
        <v>0</v>
      </c>
      <c r="M147" s="231">
        <f t="shared" si="16"/>
        <v>0</v>
      </c>
      <c r="N147" s="231">
        <f t="shared" si="16"/>
        <v>0</v>
      </c>
      <c r="O147" s="231">
        <f t="shared" si="16"/>
        <v>0</v>
      </c>
      <c r="P147" s="231">
        <f t="shared" si="16"/>
        <v>0</v>
      </c>
      <c r="Q147" s="113"/>
      <c r="R147" s="113"/>
    </row>
    <row r="148" spans="1:18" ht="15" hidden="1" customHeight="1">
      <c r="A148" s="179"/>
      <c r="B148" s="113"/>
      <c r="C148" s="359"/>
      <c r="D148" s="359"/>
      <c r="E148" s="359"/>
      <c r="F148" s="234" t="s">
        <v>179</v>
      </c>
      <c r="G148" s="196">
        <f>G134+G136+G138+G140+G142+G144+G146</f>
        <v>0</v>
      </c>
      <c r="H148" s="196">
        <f t="shared" ref="H148:P148" si="17">H134+H136+H138+H140+H142+H144+H146</f>
        <v>0</v>
      </c>
      <c r="I148" s="196">
        <f t="shared" si="17"/>
        <v>0</v>
      </c>
      <c r="J148" s="196">
        <f t="shared" si="17"/>
        <v>0</v>
      </c>
      <c r="K148" s="196">
        <f t="shared" si="17"/>
        <v>0</v>
      </c>
      <c r="L148" s="196">
        <f t="shared" si="17"/>
        <v>0</v>
      </c>
      <c r="M148" s="196">
        <f t="shared" si="17"/>
        <v>0</v>
      </c>
      <c r="N148" s="196">
        <f t="shared" si="17"/>
        <v>0</v>
      </c>
      <c r="O148" s="196">
        <f t="shared" si="17"/>
        <v>0</v>
      </c>
      <c r="P148" s="196">
        <f t="shared" si="17"/>
        <v>0</v>
      </c>
      <c r="Q148" s="113"/>
      <c r="R148" s="113"/>
    </row>
    <row r="149" spans="1:18" ht="15" hidden="1" customHeight="1">
      <c r="A149" s="179"/>
      <c r="B149" s="113"/>
      <c r="C149" s="205"/>
      <c r="D149" s="205"/>
      <c r="E149" s="205"/>
      <c r="F149" s="205"/>
      <c r="G149" s="205"/>
      <c r="H149" s="215"/>
      <c r="I149" s="215"/>
      <c r="J149" s="113"/>
      <c r="K149" s="113"/>
      <c r="L149" s="113"/>
      <c r="M149" s="113"/>
      <c r="N149" s="113"/>
      <c r="O149" s="113"/>
      <c r="P149" s="113"/>
      <c r="Q149" s="113"/>
      <c r="R149" s="113"/>
    </row>
    <row r="150" spans="1:18" ht="21" hidden="1" customHeight="1">
      <c r="A150" s="222">
        <v>2.2200000000000002</v>
      </c>
      <c r="B150" s="174" t="s">
        <v>200</v>
      </c>
      <c r="C150" s="225"/>
      <c r="D150" s="225"/>
      <c r="E150" s="225"/>
      <c r="F150" s="225"/>
      <c r="G150" s="225"/>
      <c r="H150" s="174"/>
      <c r="I150" s="174"/>
      <c r="J150" s="224"/>
      <c r="K150" s="224"/>
      <c r="L150" s="224"/>
      <c r="M150" s="224"/>
      <c r="N150" s="224"/>
      <c r="O150" s="224"/>
      <c r="P150" s="224"/>
      <c r="Q150" s="224"/>
      <c r="R150" s="113"/>
    </row>
    <row r="151" spans="1:18" ht="15" hidden="1" customHeight="1">
      <c r="A151" s="179"/>
      <c r="B151" s="113"/>
      <c r="C151" s="205"/>
      <c r="D151" s="205"/>
      <c r="E151" s="205"/>
      <c r="F151" s="205"/>
      <c r="G151" s="205"/>
      <c r="H151" s="215"/>
      <c r="I151" s="215"/>
      <c r="J151" s="113"/>
      <c r="K151" s="113"/>
      <c r="L151" s="113"/>
      <c r="M151" s="113"/>
      <c r="N151" s="113"/>
      <c r="O151" s="113"/>
      <c r="P151" s="113"/>
      <c r="Q151" s="113"/>
      <c r="R151" s="113"/>
    </row>
    <row r="152" spans="1:18" ht="21" hidden="1" customHeight="1">
      <c r="A152" s="179"/>
      <c r="B152" s="113"/>
      <c r="C152" s="205"/>
      <c r="D152" s="205"/>
      <c r="E152" s="205"/>
      <c r="F152" s="205"/>
      <c r="G152" s="350" t="s">
        <v>201</v>
      </c>
      <c r="H152" s="351"/>
      <c r="I152" s="351"/>
      <c r="J152" s="351"/>
      <c r="K152" s="351"/>
      <c r="L152" s="351"/>
      <c r="M152" s="351"/>
      <c r="N152" s="351"/>
      <c r="O152" s="351"/>
      <c r="P152" s="352"/>
      <c r="Q152" s="113"/>
      <c r="R152" s="113"/>
    </row>
    <row r="153" spans="1:18" ht="21" hidden="1" customHeight="1">
      <c r="A153" s="179"/>
      <c r="B153" s="113"/>
      <c r="C153" s="205"/>
      <c r="D153" s="205"/>
      <c r="E153" s="205"/>
      <c r="F153" s="205"/>
      <c r="G153" s="230" t="s">
        <v>79</v>
      </c>
      <c r="H153" s="230" t="s">
        <v>81</v>
      </c>
      <c r="I153" s="230" t="s">
        <v>83</v>
      </c>
      <c r="J153" s="230" t="s">
        <v>85</v>
      </c>
      <c r="K153" s="230" t="s">
        <v>87</v>
      </c>
      <c r="L153" s="230" t="s">
        <v>89</v>
      </c>
      <c r="M153" s="230" t="s">
        <v>91</v>
      </c>
      <c r="N153" s="230" t="s">
        <v>93</v>
      </c>
      <c r="O153" s="230" t="s">
        <v>95</v>
      </c>
      <c r="P153" s="230" t="s">
        <v>97</v>
      </c>
      <c r="Q153" s="113"/>
      <c r="R153" s="113"/>
    </row>
    <row r="154" spans="1:18" ht="15" hidden="1" customHeight="1">
      <c r="A154" s="179"/>
      <c r="B154" s="216" t="s">
        <v>78</v>
      </c>
      <c r="C154" s="360" t="s">
        <v>182</v>
      </c>
      <c r="D154" s="361"/>
      <c r="E154" s="362"/>
      <c r="F154" s="233" t="s">
        <v>178</v>
      </c>
      <c r="G154" s="211"/>
      <c r="H154" s="211"/>
      <c r="I154" s="211"/>
      <c r="J154" s="211"/>
      <c r="K154" s="211"/>
      <c r="L154" s="211"/>
      <c r="M154" s="211"/>
      <c r="N154" s="211"/>
      <c r="O154" s="211"/>
      <c r="P154" s="211"/>
      <c r="Q154" s="113"/>
      <c r="R154" s="113"/>
    </row>
    <row r="155" spans="1:18" ht="15" hidden="1" customHeight="1">
      <c r="A155" s="179"/>
      <c r="B155" s="216"/>
      <c r="C155" s="363"/>
      <c r="D155" s="364"/>
      <c r="E155" s="365"/>
      <c r="F155" s="233" t="s">
        <v>179</v>
      </c>
      <c r="G155" s="212"/>
      <c r="H155" s="212"/>
      <c r="I155" s="212"/>
      <c r="J155" s="212"/>
      <c r="K155" s="212"/>
      <c r="L155" s="212"/>
      <c r="M155" s="212"/>
      <c r="N155" s="212"/>
      <c r="O155" s="212"/>
      <c r="P155" s="212"/>
      <c r="Q155" s="113"/>
      <c r="R155" s="113"/>
    </row>
    <row r="156" spans="1:18" ht="15" hidden="1" customHeight="1">
      <c r="A156" s="179"/>
      <c r="B156" s="139" t="s">
        <v>80</v>
      </c>
      <c r="C156" s="356" t="s">
        <v>183</v>
      </c>
      <c r="D156" s="356"/>
      <c r="E156" s="356"/>
      <c r="F156" s="233" t="s">
        <v>178</v>
      </c>
      <c r="G156" s="211"/>
      <c r="H156" s="211"/>
      <c r="I156" s="211"/>
      <c r="J156" s="211"/>
      <c r="K156" s="211"/>
      <c r="L156" s="211"/>
      <c r="M156" s="211"/>
      <c r="N156" s="211"/>
      <c r="O156" s="211"/>
      <c r="P156" s="211"/>
      <c r="Q156" s="113"/>
      <c r="R156" s="113"/>
    </row>
    <row r="157" spans="1:18" ht="15" hidden="1" customHeight="1">
      <c r="A157" s="179"/>
      <c r="B157" s="139"/>
      <c r="C157" s="356"/>
      <c r="D157" s="356"/>
      <c r="E157" s="356"/>
      <c r="F157" s="233" t="s">
        <v>179</v>
      </c>
      <c r="G157" s="212"/>
      <c r="H157" s="212"/>
      <c r="I157" s="212"/>
      <c r="J157" s="212"/>
      <c r="K157" s="212"/>
      <c r="L157" s="212"/>
      <c r="M157" s="212"/>
      <c r="N157" s="212"/>
      <c r="O157" s="212"/>
      <c r="P157" s="212"/>
      <c r="Q157" s="113"/>
      <c r="R157" s="113"/>
    </row>
    <row r="158" spans="1:18" ht="15" hidden="1" customHeight="1">
      <c r="A158" s="179"/>
      <c r="B158" s="139" t="s">
        <v>82</v>
      </c>
      <c r="C158" s="356" t="s">
        <v>184</v>
      </c>
      <c r="D158" s="356"/>
      <c r="E158" s="356"/>
      <c r="F158" s="233" t="s">
        <v>178</v>
      </c>
      <c r="G158" s="211"/>
      <c r="H158" s="211"/>
      <c r="I158" s="211"/>
      <c r="J158" s="211"/>
      <c r="K158" s="211"/>
      <c r="L158" s="211"/>
      <c r="M158" s="211"/>
      <c r="N158" s="211"/>
      <c r="O158" s="211"/>
      <c r="P158" s="211"/>
      <c r="Q158" s="113"/>
      <c r="R158" s="113"/>
    </row>
    <row r="159" spans="1:18" ht="15" hidden="1" customHeight="1">
      <c r="A159" s="179"/>
      <c r="B159" s="139"/>
      <c r="C159" s="356"/>
      <c r="D159" s="356"/>
      <c r="E159" s="356"/>
      <c r="F159" s="233" t="s">
        <v>179</v>
      </c>
      <c r="G159" s="212"/>
      <c r="H159" s="212"/>
      <c r="I159" s="212"/>
      <c r="J159" s="212"/>
      <c r="K159" s="212"/>
      <c r="L159" s="212"/>
      <c r="M159" s="212"/>
      <c r="N159" s="212"/>
      <c r="O159" s="212"/>
      <c r="P159" s="212"/>
      <c r="Q159" s="113"/>
      <c r="R159" s="113"/>
    </row>
    <row r="160" spans="1:18" ht="15" hidden="1" customHeight="1">
      <c r="A160" s="179"/>
      <c r="B160" s="139" t="s">
        <v>84</v>
      </c>
      <c r="C160" s="356" t="s">
        <v>185</v>
      </c>
      <c r="D160" s="356"/>
      <c r="E160" s="356"/>
      <c r="F160" s="233" t="s">
        <v>178</v>
      </c>
      <c r="G160" s="211"/>
      <c r="H160" s="211"/>
      <c r="I160" s="211"/>
      <c r="J160" s="211"/>
      <c r="K160" s="211"/>
      <c r="L160" s="211"/>
      <c r="M160" s="211"/>
      <c r="N160" s="211"/>
      <c r="O160" s="211"/>
      <c r="P160" s="211"/>
      <c r="Q160" s="113"/>
      <c r="R160" s="113"/>
    </row>
    <row r="161" spans="1:18" ht="15" hidden="1" customHeight="1">
      <c r="A161" s="179"/>
      <c r="B161" s="139"/>
      <c r="C161" s="356"/>
      <c r="D161" s="356"/>
      <c r="E161" s="356"/>
      <c r="F161" s="233" t="s">
        <v>179</v>
      </c>
      <c r="G161" s="212"/>
      <c r="H161" s="212"/>
      <c r="I161" s="212"/>
      <c r="J161" s="212"/>
      <c r="K161" s="212"/>
      <c r="L161" s="212"/>
      <c r="M161" s="212"/>
      <c r="N161" s="212"/>
      <c r="O161" s="212"/>
      <c r="P161" s="212"/>
      <c r="Q161" s="113"/>
      <c r="R161" s="113"/>
    </row>
    <row r="162" spans="1:18" ht="15" hidden="1" customHeight="1">
      <c r="A162" s="179"/>
      <c r="B162" s="139" t="s">
        <v>86</v>
      </c>
      <c r="C162" s="356" t="s">
        <v>186</v>
      </c>
      <c r="D162" s="356"/>
      <c r="E162" s="356"/>
      <c r="F162" s="233" t="s">
        <v>178</v>
      </c>
      <c r="G162" s="211"/>
      <c r="H162" s="211"/>
      <c r="I162" s="211"/>
      <c r="J162" s="211"/>
      <c r="K162" s="211"/>
      <c r="L162" s="211"/>
      <c r="M162" s="211"/>
      <c r="N162" s="211"/>
      <c r="O162" s="211"/>
      <c r="P162" s="211"/>
      <c r="Q162" s="113"/>
      <c r="R162" s="113"/>
    </row>
    <row r="163" spans="1:18" ht="15" hidden="1" customHeight="1">
      <c r="A163" s="179"/>
      <c r="B163" s="139"/>
      <c r="C163" s="356"/>
      <c r="D163" s="356"/>
      <c r="E163" s="356"/>
      <c r="F163" s="233" t="s">
        <v>179</v>
      </c>
      <c r="G163" s="212"/>
      <c r="H163" s="212"/>
      <c r="I163" s="212"/>
      <c r="J163" s="212"/>
      <c r="K163" s="212"/>
      <c r="L163" s="212"/>
      <c r="M163" s="212"/>
      <c r="N163" s="212"/>
      <c r="O163" s="212"/>
      <c r="P163" s="212"/>
      <c r="Q163" s="113"/>
      <c r="R163" s="113"/>
    </row>
    <row r="164" spans="1:18" ht="15" hidden="1" customHeight="1">
      <c r="A164" s="179"/>
      <c r="B164" s="139" t="s">
        <v>88</v>
      </c>
      <c r="C164" s="356" t="s">
        <v>187</v>
      </c>
      <c r="D164" s="356"/>
      <c r="E164" s="356"/>
      <c r="F164" s="233" t="s">
        <v>178</v>
      </c>
      <c r="G164" s="211"/>
      <c r="H164" s="211"/>
      <c r="I164" s="211"/>
      <c r="J164" s="211"/>
      <c r="K164" s="211"/>
      <c r="L164" s="211"/>
      <c r="M164" s="211"/>
      <c r="N164" s="211"/>
      <c r="O164" s="211"/>
      <c r="P164" s="211"/>
      <c r="Q164" s="113"/>
      <c r="R164" s="113"/>
    </row>
    <row r="165" spans="1:18" ht="15" hidden="1" customHeight="1">
      <c r="A165" s="179"/>
      <c r="B165" s="139"/>
      <c r="C165" s="356"/>
      <c r="D165" s="356"/>
      <c r="E165" s="356"/>
      <c r="F165" s="233" t="s">
        <v>179</v>
      </c>
      <c r="G165" s="212"/>
      <c r="H165" s="212"/>
      <c r="I165" s="212"/>
      <c r="J165" s="212"/>
      <c r="K165" s="212"/>
      <c r="L165" s="212"/>
      <c r="M165" s="212"/>
      <c r="N165" s="212"/>
      <c r="O165" s="212"/>
      <c r="P165" s="212"/>
      <c r="Q165" s="113"/>
      <c r="R165" s="113"/>
    </row>
    <row r="166" spans="1:18" ht="15" hidden="1" customHeight="1">
      <c r="A166" s="179"/>
      <c r="B166" s="139" t="s">
        <v>90</v>
      </c>
      <c r="C166" s="356" t="s">
        <v>188</v>
      </c>
      <c r="D166" s="356"/>
      <c r="E166" s="356"/>
      <c r="F166" s="233" t="s">
        <v>178</v>
      </c>
      <c r="G166" s="211"/>
      <c r="H166" s="211"/>
      <c r="I166" s="211"/>
      <c r="J166" s="211"/>
      <c r="K166" s="211"/>
      <c r="L166" s="211"/>
      <c r="M166" s="211"/>
      <c r="N166" s="211"/>
      <c r="O166" s="211"/>
      <c r="P166" s="211"/>
      <c r="Q166" s="113"/>
      <c r="R166" s="113"/>
    </row>
    <row r="167" spans="1:18" ht="15" hidden="1" customHeight="1">
      <c r="A167" s="179"/>
      <c r="B167" s="139"/>
      <c r="C167" s="356"/>
      <c r="D167" s="356"/>
      <c r="E167" s="356"/>
      <c r="F167" s="233" t="s">
        <v>179</v>
      </c>
      <c r="G167" s="212"/>
      <c r="H167" s="212"/>
      <c r="I167" s="212"/>
      <c r="J167" s="212"/>
      <c r="K167" s="212"/>
      <c r="L167" s="212"/>
      <c r="M167" s="212"/>
      <c r="N167" s="212"/>
      <c r="O167" s="212"/>
      <c r="P167" s="212"/>
      <c r="Q167" s="113"/>
      <c r="R167" s="113"/>
    </row>
    <row r="168" spans="1:18" ht="15" hidden="1" customHeight="1">
      <c r="A168" s="179"/>
      <c r="B168" s="139" t="s">
        <v>92</v>
      </c>
      <c r="C168" s="359" t="s">
        <v>189</v>
      </c>
      <c r="D168" s="359"/>
      <c r="E168" s="359"/>
      <c r="F168" s="234" t="s">
        <v>178</v>
      </c>
      <c r="G168" s="231">
        <f>G154+G156+G158+G160+G162+G164+G166</f>
        <v>0</v>
      </c>
      <c r="H168" s="231">
        <f t="shared" ref="H168:P168" si="18">H154+H156+H158+H160+H162+H164+H166</f>
        <v>0</v>
      </c>
      <c r="I168" s="231">
        <f t="shared" si="18"/>
        <v>0</v>
      </c>
      <c r="J168" s="231">
        <f t="shared" si="18"/>
        <v>0</v>
      </c>
      <c r="K168" s="231">
        <f t="shared" si="18"/>
        <v>0</v>
      </c>
      <c r="L168" s="231">
        <f t="shared" si="18"/>
        <v>0</v>
      </c>
      <c r="M168" s="231">
        <f t="shared" si="18"/>
        <v>0</v>
      </c>
      <c r="N168" s="231">
        <f t="shared" si="18"/>
        <v>0</v>
      </c>
      <c r="O168" s="231">
        <f t="shared" si="18"/>
        <v>0</v>
      </c>
      <c r="P168" s="231">
        <f t="shared" si="18"/>
        <v>0</v>
      </c>
      <c r="Q168" s="113"/>
      <c r="R168" s="113"/>
    </row>
    <row r="169" spans="1:18" ht="15" hidden="1" customHeight="1">
      <c r="A169" s="179"/>
      <c r="B169" s="113"/>
      <c r="C169" s="359"/>
      <c r="D169" s="359"/>
      <c r="E169" s="359"/>
      <c r="F169" s="234" t="s">
        <v>179</v>
      </c>
      <c r="G169" s="196">
        <f>G155+G157+G159+G161+G163+G165+G167</f>
        <v>0</v>
      </c>
      <c r="H169" s="196">
        <f t="shared" ref="H169:P169" si="19">H155+H157+H159+H161+H163+H165+H167</f>
        <v>0</v>
      </c>
      <c r="I169" s="196">
        <f t="shared" si="19"/>
        <v>0</v>
      </c>
      <c r="J169" s="196">
        <f t="shared" si="19"/>
        <v>0</v>
      </c>
      <c r="K169" s="196">
        <f t="shared" si="19"/>
        <v>0</v>
      </c>
      <c r="L169" s="196">
        <f t="shared" si="19"/>
        <v>0</v>
      </c>
      <c r="M169" s="196">
        <f t="shared" si="19"/>
        <v>0</v>
      </c>
      <c r="N169" s="196">
        <f t="shared" si="19"/>
        <v>0</v>
      </c>
      <c r="O169" s="196">
        <f t="shared" si="19"/>
        <v>0</v>
      </c>
      <c r="P169" s="196">
        <f t="shared" si="19"/>
        <v>0</v>
      </c>
      <c r="Q169" s="113"/>
      <c r="R169" s="113"/>
    </row>
    <row r="170" spans="1:18" ht="15" hidden="1" customHeight="1">
      <c r="A170" s="179"/>
      <c r="B170" s="113"/>
      <c r="C170" s="205"/>
      <c r="D170" s="205"/>
      <c r="E170" s="205"/>
      <c r="F170" s="205"/>
      <c r="G170" s="205"/>
      <c r="H170" s="215"/>
      <c r="I170" s="215"/>
      <c r="J170" s="113"/>
      <c r="K170" s="113"/>
      <c r="L170" s="113"/>
      <c r="M170" s="113"/>
      <c r="N170" s="113"/>
      <c r="O170" s="113"/>
      <c r="P170" s="113"/>
      <c r="Q170" s="113"/>
      <c r="R170" s="113"/>
    </row>
    <row r="171" spans="1:18" ht="21" hidden="1" customHeight="1">
      <c r="A171" s="222">
        <v>2.23</v>
      </c>
      <c r="B171" s="174" t="s">
        <v>202</v>
      </c>
      <c r="C171" s="225"/>
      <c r="D171" s="225"/>
      <c r="E171" s="225"/>
      <c r="F171" s="225"/>
      <c r="G171" s="225"/>
      <c r="H171" s="174"/>
      <c r="I171" s="174"/>
      <c r="J171" s="224"/>
      <c r="K171" s="224"/>
      <c r="L171" s="224"/>
      <c r="M171" s="224"/>
      <c r="N171" s="224"/>
      <c r="O171" s="224"/>
      <c r="P171" s="224"/>
      <c r="Q171" s="224"/>
      <c r="R171" s="113"/>
    </row>
    <row r="172" spans="1:18" ht="15" hidden="1" customHeight="1">
      <c r="A172" s="179"/>
      <c r="B172" s="114"/>
      <c r="C172" s="205"/>
      <c r="D172" s="205"/>
      <c r="E172" s="205"/>
      <c r="F172" s="205"/>
      <c r="G172" s="205"/>
      <c r="H172" s="215"/>
      <c r="I172" s="215"/>
      <c r="J172" s="113"/>
      <c r="K172" s="113"/>
      <c r="L172" s="113"/>
      <c r="M172" s="113"/>
      <c r="N172" s="113"/>
      <c r="O172" s="113"/>
      <c r="P172" s="113"/>
      <c r="Q172" s="113"/>
      <c r="R172" s="113"/>
    </row>
    <row r="173" spans="1:18" ht="21" hidden="1" customHeight="1">
      <c r="A173" s="179"/>
      <c r="B173" s="114"/>
      <c r="C173" s="205"/>
      <c r="D173" s="205"/>
      <c r="E173" s="205"/>
      <c r="F173" s="205"/>
      <c r="G173" s="350" t="s">
        <v>203</v>
      </c>
      <c r="H173" s="351"/>
      <c r="I173" s="351"/>
      <c r="J173" s="351"/>
      <c r="K173" s="351"/>
      <c r="L173" s="351"/>
      <c r="M173" s="351"/>
      <c r="N173" s="351"/>
      <c r="O173" s="351"/>
      <c r="P173" s="352"/>
      <c r="Q173" s="113"/>
      <c r="R173" s="113"/>
    </row>
    <row r="174" spans="1:18" ht="21" hidden="1" customHeight="1">
      <c r="A174" s="179"/>
      <c r="B174" s="113"/>
      <c r="C174" s="205"/>
      <c r="D174" s="205"/>
      <c r="E174" s="205"/>
      <c r="F174" s="205"/>
      <c r="G174" s="230" t="s">
        <v>79</v>
      </c>
      <c r="H174" s="230" t="s">
        <v>81</v>
      </c>
      <c r="I174" s="230" t="s">
        <v>83</v>
      </c>
      <c r="J174" s="230" t="s">
        <v>85</v>
      </c>
      <c r="K174" s="230" t="s">
        <v>87</v>
      </c>
      <c r="L174" s="230" t="s">
        <v>89</v>
      </c>
      <c r="M174" s="230" t="s">
        <v>91</v>
      </c>
      <c r="N174" s="230" t="s">
        <v>93</v>
      </c>
      <c r="O174" s="230" t="s">
        <v>95</v>
      </c>
      <c r="P174" s="230" t="s">
        <v>97</v>
      </c>
      <c r="Q174" s="113"/>
      <c r="R174" s="113"/>
    </row>
    <row r="175" spans="1:18" ht="15" hidden="1" customHeight="1">
      <c r="A175" s="179"/>
      <c r="B175" s="216" t="s">
        <v>78</v>
      </c>
      <c r="C175" s="360" t="s">
        <v>182</v>
      </c>
      <c r="D175" s="361"/>
      <c r="E175" s="362"/>
      <c r="F175" s="233" t="s">
        <v>178</v>
      </c>
      <c r="G175" s="211"/>
      <c r="H175" s="211"/>
      <c r="I175" s="211"/>
      <c r="J175" s="211"/>
      <c r="K175" s="211"/>
      <c r="L175" s="211"/>
      <c r="M175" s="211"/>
      <c r="N175" s="211"/>
      <c r="O175" s="211"/>
      <c r="P175" s="211"/>
      <c r="Q175" s="113"/>
      <c r="R175" s="113"/>
    </row>
    <row r="176" spans="1:18" ht="15" hidden="1" customHeight="1">
      <c r="A176" s="179"/>
      <c r="B176" s="216"/>
      <c r="C176" s="363"/>
      <c r="D176" s="364"/>
      <c r="E176" s="365"/>
      <c r="F176" s="233" t="s">
        <v>179</v>
      </c>
      <c r="G176" s="212"/>
      <c r="H176" s="212"/>
      <c r="I176" s="212"/>
      <c r="J176" s="212"/>
      <c r="K176" s="212"/>
      <c r="L176" s="212"/>
      <c r="M176" s="212"/>
      <c r="N176" s="212"/>
      <c r="O176" s="212"/>
      <c r="P176" s="212"/>
      <c r="Q176" s="113"/>
      <c r="R176" s="113"/>
    </row>
    <row r="177" spans="1:18" ht="15" hidden="1" customHeight="1">
      <c r="A177" s="179"/>
      <c r="B177" s="139" t="s">
        <v>80</v>
      </c>
      <c r="C177" s="356" t="s">
        <v>183</v>
      </c>
      <c r="D177" s="356"/>
      <c r="E177" s="356"/>
      <c r="F177" s="233" t="s">
        <v>178</v>
      </c>
      <c r="G177" s="211"/>
      <c r="H177" s="211"/>
      <c r="I177" s="211"/>
      <c r="J177" s="211"/>
      <c r="K177" s="211"/>
      <c r="L177" s="211"/>
      <c r="M177" s="211"/>
      <c r="N177" s="211"/>
      <c r="O177" s="211"/>
      <c r="P177" s="211"/>
      <c r="Q177" s="113"/>
      <c r="R177" s="113"/>
    </row>
    <row r="178" spans="1:18" ht="15" hidden="1" customHeight="1">
      <c r="A178" s="179"/>
      <c r="B178" s="139"/>
      <c r="C178" s="356"/>
      <c r="D178" s="356"/>
      <c r="E178" s="356"/>
      <c r="F178" s="233" t="s">
        <v>179</v>
      </c>
      <c r="G178" s="212"/>
      <c r="H178" s="212"/>
      <c r="I178" s="212"/>
      <c r="J178" s="212"/>
      <c r="K178" s="212"/>
      <c r="L178" s="212"/>
      <c r="M178" s="212"/>
      <c r="N178" s="212"/>
      <c r="O178" s="212"/>
      <c r="P178" s="212"/>
      <c r="Q178" s="113"/>
      <c r="R178" s="113"/>
    </row>
    <row r="179" spans="1:18" ht="15" hidden="1" customHeight="1">
      <c r="A179" s="179"/>
      <c r="B179" s="139" t="s">
        <v>82</v>
      </c>
      <c r="C179" s="356" t="s">
        <v>184</v>
      </c>
      <c r="D179" s="356"/>
      <c r="E179" s="356"/>
      <c r="F179" s="233" t="s">
        <v>178</v>
      </c>
      <c r="G179" s="211"/>
      <c r="H179" s="211"/>
      <c r="I179" s="211"/>
      <c r="J179" s="211"/>
      <c r="K179" s="211"/>
      <c r="L179" s="211"/>
      <c r="M179" s="211"/>
      <c r="N179" s="211"/>
      <c r="O179" s="211"/>
      <c r="P179" s="211"/>
      <c r="Q179" s="113"/>
      <c r="R179" s="113"/>
    </row>
    <row r="180" spans="1:18" ht="15" hidden="1" customHeight="1">
      <c r="A180" s="179"/>
      <c r="B180" s="139"/>
      <c r="C180" s="356"/>
      <c r="D180" s="356"/>
      <c r="E180" s="356"/>
      <c r="F180" s="233" t="s">
        <v>179</v>
      </c>
      <c r="G180" s="212"/>
      <c r="H180" s="212"/>
      <c r="I180" s="212"/>
      <c r="J180" s="212"/>
      <c r="K180" s="212"/>
      <c r="L180" s="212"/>
      <c r="M180" s="212"/>
      <c r="N180" s="212"/>
      <c r="O180" s="212"/>
      <c r="P180" s="212"/>
      <c r="Q180" s="113"/>
      <c r="R180" s="113"/>
    </row>
    <row r="181" spans="1:18" ht="15" hidden="1" customHeight="1">
      <c r="A181" s="179"/>
      <c r="B181" s="139" t="s">
        <v>84</v>
      </c>
      <c r="C181" s="356" t="s">
        <v>185</v>
      </c>
      <c r="D181" s="356"/>
      <c r="E181" s="356"/>
      <c r="F181" s="233" t="s">
        <v>178</v>
      </c>
      <c r="G181" s="211"/>
      <c r="H181" s="211"/>
      <c r="I181" s="211"/>
      <c r="J181" s="211"/>
      <c r="K181" s="211"/>
      <c r="L181" s="211"/>
      <c r="M181" s="211"/>
      <c r="N181" s="211"/>
      <c r="O181" s="211"/>
      <c r="P181" s="211"/>
      <c r="Q181" s="113"/>
      <c r="R181" s="113"/>
    </row>
    <row r="182" spans="1:18" ht="15" hidden="1" customHeight="1">
      <c r="A182" s="179"/>
      <c r="B182" s="139"/>
      <c r="C182" s="356"/>
      <c r="D182" s="356"/>
      <c r="E182" s="356"/>
      <c r="F182" s="233" t="s">
        <v>179</v>
      </c>
      <c r="G182" s="212"/>
      <c r="H182" s="212"/>
      <c r="I182" s="212"/>
      <c r="J182" s="212"/>
      <c r="K182" s="212"/>
      <c r="L182" s="212"/>
      <c r="M182" s="212"/>
      <c r="N182" s="212"/>
      <c r="O182" s="212"/>
      <c r="P182" s="212"/>
      <c r="Q182" s="113"/>
      <c r="R182" s="113"/>
    </row>
    <row r="183" spans="1:18" ht="15" hidden="1" customHeight="1">
      <c r="A183" s="179"/>
      <c r="B183" s="139" t="s">
        <v>86</v>
      </c>
      <c r="C183" s="356" t="s">
        <v>186</v>
      </c>
      <c r="D183" s="356"/>
      <c r="E183" s="356"/>
      <c r="F183" s="233" t="s">
        <v>178</v>
      </c>
      <c r="G183" s="211"/>
      <c r="H183" s="211"/>
      <c r="I183" s="211"/>
      <c r="J183" s="211"/>
      <c r="K183" s="211"/>
      <c r="L183" s="211"/>
      <c r="M183" s="211"/>
      <c r="N183" s="211"/>
      <c r="O183" s="211"/>
      <c r="P183" s="211"/>
      <c r="Q183" s="113"/>
      <c r="R183" s="113"/>
    </row>
    <row r="184" spans="1:18" ht="15" hidden="1" customHeight="1">
      <c r="A184" s="179"/>
      <c r="B184" s="139"/>
      <c r="C184" s="356"/>
      <c r="D184" s="356"/>
      <c r="E184" s="356"/>
      <c r="F184" s="233" t="s">
        <v>179</v>
      </c>
      <c r="G184" s="212"/>
      <c r="H184" s="212"/>
      <c r="I184" s="212"/>
      <c r="J184" s="212"/>
      <c r="K184" s="212"/>
      <c r="L184" s="212"/>
      <c r="M184" s="212"/>
      <c r="N184" s="212"/>
      <c r="O184" s="212"/>
      <c r="P184" s="212"/>
      <c r="Q184" s="113"/>
      <c r="R184" s="113"/>
    </row>
    <row r="185" spans="1:18" ht="15" hidden="1" customHeight="1">
      <c r="A185" s="179"/>
      <c r="B185" s="139" t="s">
        <v>88</v>
      </c>
      <c r="C185" s="356" t="s">
        <v>187</v>
      </c>
      <c r="D185" s="356"/>
      <c r="E185" s="356"/>
      <c r="F185" s="233" t="s">
        <v>178</v>
      </c>
      <c r="G185" s="211"/>
      <c r="H185" s="211"/>
      <c r="I185" s="211"/>
      <c r="J185" s="211"/>
      <c r="K185" s="211"/>
      <c r="L185" s="211"/>
      <c r="M185" s="211"/>
      <c r="N185" s="211"/>
      <c r="O185" s="211"/>
      <c r="P185" s="211"/>
      <c r="Q185" s="113"/>
      <c r="R185" s="113"/>
    </row>
    <row r="186" spans="1:18" ht="15" hidden="1" customHeight="1">
      <c r="A186" s="179"/>
      <c r="B186" s="139"/>
      <c r="C186" s="356"/>
      <c r="D186" s="356"/>
      <c r="E186" s="356"/>
      <c r="F186" s="233" t="s">
        <v>179</v>
      </c>
      <c r="G186" s="212"/>
      <c r="H186" s="212"/>
      <c r="I186" s="212"/>
      <c r="J186" s="212"/>
      <c r="K186" s="212"/>
      <c r="L186" s="212"/>
      <c r="M186" s="212"/>
      <c r="N186" s="212"/>
      <c r="O186" s="212"/>
      <c r="P186" s="212"/>
      <c r="Q186" s="113"/>
      <c r="R186" s="113"/>
    </row>
    <row r="187" spans="1:18" ht="15" hidden="1" customHeight="1">
      <c r="A187" s="179"/>
      <c r="B187" s="139" t="s">
        <v>90</v>
      </c>
      <c r="C187" s="356" t="s">
        <v>188</v>
      </c>
      <c r="D187" s="356"/>
      <c r="E187" s="356"/>
      <c r="F187" s="233" t="s">
        <v>178</v>
      </c>
      <c r="G187" s="211"/>
      <c r="H187" s="211"/>
      <c r="I187" s="211"/>
      <c r="J187" s="211"/>
      <c r="K187" s="211"/>
      <c r="L187" s="211"/>
      <c r="M187" s="211"/>
      <c r="N187" s="211"/>
      <c r="O187" s="211"/>
      <c r="P187" s="211"/>
      <c r="Q187" s="113"/>
      <c r="R187" s="113"/>
    </row>
    <row r="188" spans="1:18" ht="15" hidden="1" customHeight="1">
      <c r="A188" s="179"/>
      <c r="B188" s="139"/>
      <c r="C188" s="356"/>
      <c r="D188" s="356"/>
      <c r="E188" s="356"/>
      <c r="F188" s="233" t="s">
        <v>179</v>
      </c>
      <c r="G188" s="212"/>
      <c r="H188" s="212"/>
      <c r="I188" s="212"/>
      <c r="J188" s="212"/>
      <c r="K188" s="212"/>
      <c r="L188" s="212"/>
      <c r="M188" s="212"/>
      <c r="N188" s="212"/>
      <c r="O188" s="212"/>
      <c r="P188" s="212"/>
      <c r="Q188" s="113"/>
      <c r="R188" s="113"/>
    </row>
    <row r="189" spans="1:18" ht="15" hidden="1" customHeight="1">
      <c r="A189" s="179"/>
      <c r="B189" s="139" t="s">
        <v>92</v>
      </c>
      <c r="C189" s="359" t="s">
        <v>189</v>
      </c>
      <c r="D189" s="359"/>
      <c r="E189" s="359"/>
      <c r="F189" s="234" t="s">
        <v>178</v>
      </c>
      <c r="G189" s="231">
        <f>G175+G177+G179+G181+G183+G185+G187</f>
        <v>0</v>
      </c>
      <c r="H189" s="231">
        <f t="shared" ref="H189:P189" si="20">H175+H177+H179+H181+H183+H185+H187</f>
        <v>0</v>
      </c>
      <c r="I189" s="231">
        <f t="shared" si="20"/>
        <v>0</v>
      </c>
      <c r="J189" s="231">
        <f t="shared" si="20"/>
        <v>0</v>
      </c>
      <c r="K189" s="231">
        <f t="shared" si="20"/>
        <v>0</v>
      </c>
      <c r="L189" s="231">
        <f t="shared" si="20"/>
        <v>0</v>
      </c>
      <c r="M189" s="231">
        <f t="shared" si="20"/>
        <v>0</v>
      </c>
      <c r="N189" s="231">
        <f t="shared" si="20"/>
        <v>0</v>
      </c>
      <c r="O189" s="231">
        <f t="shared" si="20"/>
        <v>0</v>
      </c>
      <c r="P189" s="231">
        <f t="shared" si="20"/>
        <v>0</v>
      </c>
      <c r="Q189" s="113"/>
      <c r="R189" s="113"/>
    </row>
    <row r="190" spans="1:18" ht="15" hidden="1" customHeight="1">
      <c r="A190" s="179"/>
      <c r="B190" s="113"/>
      <c r="C190" s="359"/>
      <c r="D190" s="359"/>
      <c r="E190" s="359"/>
      <c r="F190" s="234" t="s">
        <v>179</v>
      </c>
      <c r="G190" s="196">
        <f>G176+G178+G180+G182+G184+G186+G188</f>
        <v>0</v>
      </c>
      <c r="H190" s="196">
        <f t="shared" ref="H190:P190" si="21">H176+H178+H180+H182+H184+H186+H188</f>
        <v>0</v>
      </c>
      <c r="I190" s="196">
        <f t="shared" si="21"/>
        <v>0</v>
      </c>
      <c r="J190" s="196">
        <f t="shared" si="21"/>
        <v>0</v>
      </c>
      <c r="K190" s="196">
        <f t="shared" si="21"/>
        <v>0</v>
      </c>
      <c r="L190" s="196">
        <f t="shared" si="21"/>
        <v>0</v>
      </c>
      <c r="M190" s="196">
        <f t="shared" si="21"/>
        <v>0</v>
      </c>
      <c r="N190" s="196">
        <f t="shared" si="21"/>
        <v>0</v>
      </c>
      <c r="O190" s="196">
        <f t="shared" si="21"/>
        <v>0</v>
      </c>
      <c r="P190" s="196">
        <f t="shared" si="21"/>
        <v>0</v>
      </c>
      <c r="Q190" s="113"/>
      <c r="R190" s="113"/>
    </row>
    <row r="191" spans="1:18" ht="15" hidden="1" customHeight="1">
      <c r="A191" s="179"/>
      <c r="B191" s="113"/>
      <c r="C191" s="205"/>
      <c r="D191" s="205"/>
      <c r="E191" s="205"/>
      <c r="F191" s="205"/>
      <c r="G191" s="205"/>
      <c r="H191" s="215"/>
      <c r="I191" s="215"/>
      <c r="J191" s="113"/>
      <c r="K191" s="113"/>
      <c r="L191" s="113"/>
      <c r="M191" s="113"/>
      <c r="N191" s="113"/>
      <c r="O191" s="113"/>
      <c r="P191" s="113"/>
      <c r="Q191" s="113"/>
      <c r="R191" s="113"/>
    </row>
    <row r="192" spans="1:18" ht="21" hidden="1" customHeight="1">
      <c r="A192" s="222">
        <v>2.2400000000000002</v>
      </c>
      <c r="B192" s="174" t="s">
        <v>204</v>
      </c>
      <c r="C192" s="225"/>
      <c r="D192" s="225"/>
      <c r="E192" s="225"/>
      <c r="F192" s="225"/>
      <c r="G192" s="225"/>
      <c r="H192" s="174"/>
      <c r="I192" s="174"/>
      <c r="J192" s="224"/>
      <c r="K192" s="224"/>
      <c r="L192" s="224"/>
      <c r="M192" s="224"/>
      <c r="N192" s="224"/>
      <c r="O192" s="224"/>
      <c r="P192" s="224"/>
      <c r="Q192" s="224"/>
      <c r="R192" s="113"/>
    </row>
    <row r="193" spans="1:18" ht="15" hidden="1" customHeight="1">
      <c r="A193" s="179"/>
      <c r="B193" s="113"/>
      <c r="C193" s="205"/>
      <c r="D193" s="205"/>
      <c r="E193" s="205"/>
      <c r="F193" s="205"/>
      <c r="G193" s="205"/>
      <c r="H193" s="215"/>
      <c r="I193" s="215"/>
      <c r="J193" s="113"/>
      <c r="K193" s="113"/>
      <c r="L193" s="113"/>
      <c r="M193" s="113"/>
      <c r="N193" s="113"/>
      <c r="O193" s="113"/>
      <c r="P193" s="113"/>
      <c r="Q193" s="113"/>
      <c r="R193" s="113"/>
    </row>
    <row r="194" spans="1:18" ht="21" hidden="1" customHeight="1">
      <c r="A194" s="179"/>
      <c r="B194" s="113"/>
      <c r="C194" s="205"/>
      <c r="D194" s="205"/>
      <c r="E194" s="205"/>
      <c r="F194" s="205"/>
      <c r="G194" s="350" t="s">
        <v>205</v>
      </c>
      <c r="H194" s="351"/>
      <c r="I194" s="351"/>
      <c r="J194" s="351"/>
      <c r="K194" s="351"/>
      <c r="L194" s="351"/>
      <c r="M194" s="351"/>
      <c r="N194" s="351"/>
      <c r="O194" s="351"/>
      <c r="P194" s="352"/>
      <c r="Q194" s="113"/>
      <c r="R194" s="113"/>
    </row>
    <row r="195" spans="1:18" ht="21" hidden="1" customHeight="1">
      <c r="A195" s="179"/>
      <c r="B195" s="113"/>
      <c r="C195" s="205"/>
      <c r="D195" s="205"/>
      <c r="E195" s="205"/>
      <c r="F195" s="205"/>
      <c r="G195" s="230" t="s">
        <v>79</v>
      </c>
      <c r="H195" s="230" t="s">
        <v>81</v>
      </c>
      <c r="I195" s="230" t="s">
        <v>83</v>
      </c>
      <c r="J195" s="230" t="s">
        <v>85</v>
      </c>
      <c r="K195" s="230" t="s">
        <v>87</v>
      </c>
      <c r="L195" s="230" t="s">
        <v>89</v>
      </c>
      <c r="M195" s="230" t="s">
        <v>91</v>
      </c>
      <c r="N195" s="230" t="s">
        <v>93</v>
      </c>
      <c r="O195" s="230" t="s">
        <v>95</v>
      </c>
      <c r="P195" s="230" t="s">
        <v>97</v>
      </c>
      <c r="Q195" s="113"/>
      <c r="R195" s="113"/>
    </row>
    <row r="196" spans="1:18" ht="15" hidden="1" customHeight="1">
      <c r="A196" s="179"/>
      <c r="B196" s="216" t="s">
        <v>78</v>
      </c>
      <c r="C196" s="360" t="s">
        <v>182</v>
      </c>
      <c r="D196" s="361"/>
      <c r="E196" s="362"/>
      <c r="F196" s="233" t="s">
        <v>178</v>
      </c>
      <c r="G196" s="211"/>
      <c r="H196" s="211"/>
      <c r="I196" s="211"/>
      <c r="J196" s="211"/>
      <c r="K196" s="211"/>
      <c r="L196" s="211"/>
      <c r="M196" s="211"/>
      <c r="N196" s="211"/>
      <c r="O196" s="211"/>
      <c r="P196" s="211"/>
      <c r="Q196" s="113"/>
      <c r="R196" s="113"/>
    </row>
    <row r="197" spans="1:18" ht="15" hidden="1" customHeight="1">
      <c r="A197" s="179"/>
      <c r="B197" s="216"/>
      <c r="C197" s="363"/>
      <c r="D197" s="364"/>
      <c r="E197" s="365"/>
      <c r="F197" s="233" t="s">
        <v>179</v>
      </c>
      <c r="G197" s="212"/>
      <c r="H197" s="212"/>
      <c r="I197" s="212"/>
      <c r="J197" s="212"/>
      <c r="K197" s="212"/>
      <c r="L197" s="212"/>
      <c r="M197" s="212"/>
      <c r="N197" s="212"/>
      <c r="O197" s="212"/>
      <c r="P197" s="212"/>
      <c r="Q197" s="113"/>
      <c r="R197" s="113"/>
    </row>
    <row r="198" spans="1:18" ht="15" hidden="1" customHeight="1">
      <c r="A198" s="179"/>
      <c r="B198" s="139" t="s">
        <v>80</v>
      </c>
      <c r="C198" s="356" t="s">
        <v>183</v>
      </c>
      <c r="D198" s="356"/>
      <c r="E198" s="356"/>
      <c r="F198" s="233" t="s">
        <v>178</v>
      </c>
      <c r="G198" s="211"/>
      <c r="H198" s="211"/>
      <c r="I198" s="211"/>
      <c r="J198" s="211"/>
      <c r="K198" s="211"/>
      <c r="L198" s="211"/>
      <c r="M198" s="211"/>
      <c r="N198" s="211"/>
      <c r="O198" s="211"/>
      <c r="P198" s="211"/>
      <c r="Q198" s="113"/>
      <c r="R198" s="113"/>
    </row>
    <row r="199" spans="1:18" ht="15" hidden="1" customHeight="1">
      <c r="A199" s="179"/>
      <c r="B199" s="139"/>
      <c r="C199" s="356"/>
      <c r="D199" s="356"/>
      <c r="E199" s="356"/>
      <c r="F199" s="233" t="s">
        <v>179</v>
      </c>
      <c r="G199" s="212"/>
      <c r="H199" s="212"/>
      <c r="I199" s="212"/>
      <c r="J199" s="212"/>
      <c r="K199" s="212"/>
      <c r="L199" s="212"/>
      <c r="M199" s="212"/>
      <c r="N199" s="212"/>
      <c r="O199" s="212"/>
      <c r="P199" s="212"/>
      <c r="Q199" s="113"/>
      <c r="R199" s="113"/>
    </row>
    <row r="200" spans="1:18" ht="15" hidden="1" customHeight="1">
      <c r="A200" s="179"/>
      <c r="B200" s="139" t="s">
        <v>82</v>
      </c>
      <c r="C200" s="356" t="s">
        <v>184</v>
      </c>
      <c r="D200" s="356"/>
      <c r="E200" s="356"/>
      <c r="F200" s="233" t="s">
        <v>178</v>
      </c>
      <c r="G200" s="211"/>
      <c r="H200" s="211"/>
      <c r="I200" s="211"/>
      <c r="J200" s="211"/>
      <c r="K200" s="211"/>
      <c r="L200" s="211"/>
      <c r="M200" s="211"/>
      <c r="N200" s="211"/>
      <c r="O200" s="211"/>
      <c r="P200" s="211"/>
      <c r="Q200" s="113"/>
      <c r="R200" s="113"/>
    </row>
    <row r="201" spans="1:18" ht="15" hidden="1" customHeight="1">
      <c r="A201" s="179"/>
      <c r="B201" s="139"/>
      <c r="C201" s="356"/>
      <c r="D201" s="356"/>
      <c r="E201" s="356"/>
      <c r="F201" s="233" t="s">
        <v>179</v>
      </c>
      <c r="G201" s="212"/>
      <c r="H201" s="212"/>
      <c r="I201" s="212"/>
      <c r="J201" s="212"/>
      <c r="K201" s="212"/>
      <c r="L201" s="212"/>
      <c r="M201" s="212"/>
      <c r="N201" s="212"/>
      <c r="O201" s="212"/>
      <c r="P201" s="212"/>
      <c r="Q201" s="113"/>
      <c r="R201" s="113"/>
    </row>
    <row r="202" spans="1:18" ht="15" hidden="1" customHeight="1">
      <c r="A202" s="179"/>
      <c r="B202" s="139" t="s">
        <v>84</v>
      </c>
      <c r="C202" s="356" t="s">
        <v>185</v>
      </c>
      <c r="D202" s="356"/>
      <c r="E202" s="356"/>
      <c r="F202" s="233" t="s">
        <v>178</v>
      </c>
      <c r="G202" s="211"/>
      <c r="H202" s="211"/>
      <c r="I202" s="211"/>
      <c r="J202" s="211"/>
      <c r="K202" s="211"/>
      <c r="L202" s="211"/>
      <c r="M202" s="211"/>
      <c r="N202" s="211"/>
      <c r="O202" s="211"/>
      <c r="P202" s="211"/>
      <c r="Q202" s="113"/>
      <c r="R202" s="113"/>
    </row>
    <row r="203" spans="1:18" ht="15" hidden="1" customHeight="1">
      <c r="A203" s="179"/>
      <c r="B203" s="139"/>
      <c r="C203" s="356"/>
      <c r="D203" s="356"/>
      <c r="E203" s="356"/>
      <c r="F203" s="233" t="s">
        <v>179</v>
      </c>
      <c r="G203" s="212"/>
      <c r="H203" s="212"/>
      <c r="I203" s="212"/>
      <c r="J203" s="212"/>
      <c r="K203" s="212"/>
      <c r="L203" s="212"/>
      <c r="M203" s="212"/>
      <c r="N203" s="212"/>
      <c r="O203" s="212"/>
      <c r="P203" s="212"/>
      <c r="Q203" s="113"/>
      <c r="R203" s="113"/>
    </row>
    <row r="204" spans="1:18" ht="15" hidden="1" customHeight="1">
      <c r="A204" s="179"/>
      <c r="B204" s="139" t="s">
        <v>86</v>
      </c>
      <c r="C204" s="356" t="s">
        <v>186</v>
      </c>
      <c r="D204" s="356"/>
      <c r="E204" s="356"/>
      <c r="F204" s="233" t="s">
        <v>178</v>
      </c>
      <c r="G204" s="211"/>
      <c r="H204" s="211"/>
      <c r="I204" s="211"/>
      <c r="J204" s="211"/>
      <c r="K204" s="211"/>
      <c r="L204" s="211"/>
      <c r="M204" s="211"/>
      <c r="N204" s="211"/>
      <c r="O204" s="211"/>
      <c r="P204" s="211"/>
      <c r="Q204" s="113"/>
      <c r="R204" s="113"/>
    </row>
    <row r="205" spans="1:18" ht="15" hidden="1" customHeight="1">
      <c r="A205" s="179"/>
      <c r="B205" s="139"/>
      <c r="C205" s="356"/>
      <c r="D205" s="356"/>
      <c r="E205" s="356"/>
      <c r="F205" s="233" t="s">
        <v>179</v>
      </c>
      <c r="G205" s="212"/>
      <c r="H205" s="212"/>
      <c r="I205" s="212"/>
      <c r="J205" s="212"/>
      <c r="K205" s="212"/>
      <c r="L205" s="212"/>
      <c r="M205" s="212"/>
      <c r="N205" s="212"/>
      <c r="O205" s="212"/>
      <c r="P205" s="212"/>
      <c r="Q205" s="113"/>
      <c r="R205" s="113"/>
    </row>
    <row r="206" spans="1:18" ht="15" hidden="1" customHeight="1">
      <c r="A206" s="179"/>
      <c r="B206" s="139" t="s">
        <v>88</v>
      </c>
      <c r="C206" s="356" t="s">
        <v>187</v>
      </c>
      <c r="D206" s="356"/>
      <c r="E206" s="356"/>
      <c r="F206" s="233" t="s">
        <v>178</v>
      </c>
      <c r="G206" s="211"/>
      <c r="H206" s="211"/>
      <c r="I206" s="211"/>
      <c r="J206" s="211"/>
      <c r="K206" s="211"/>
      <c r="L206" s="211"/>
      <c r="M206" s="211"/>
      <c r="N206" s="211"/>
      <c r="O206" s="211"/>
      <c r="P206" s="211"/>
      <c r="Q206" s="113"/>
      <c r="R206" s="113"/>
    </row>
    <row r="207" spans="1:18" ht="15" hidden="1" customHeight="1">
      <c r="A207" s="179"/>
      <c r="B207" s="139"/>
      <c r="C207" s="356"/>
      <c r="D207" s="356"/>
      <c r="E207" s="356"/>
      <c r="F207" s="233" t="s">
        <v>179</v>
      </c>
      <c r="G207" s="212"/>
      <c r="H207" s="212"/>
      <c r="I207" s="212"/>
      <c r="J207" s="212"/>
      <c r="K207" s="212"/>
      <c r="L207" s="212"/>
      <c r="M207" s="212"/>
      <c r="N207" s="212"/>
      <c r="O207" s="212"/>
      <c r="P207" s="212"/>
      <c r="Q207" s="113"/>
      <c r="R207" s="113"/>
    </row>
    <row r="208" spans="1:18" ht="15" hidden="1" customHeight="1">
      <c r="A208" s="179"/>
      <c r="B208" s="139" t="s">
        <v>90</v>
      </c>
      <c r="C208" s="356" t="s">
        <v>188</v>
      </c>
      <c r="D208" s="356"/>
      <c r="E208" s="356"/>
      <c r="F208" s="233" t="s">
        <v>178</v>
      </c>
      <c r="G208" s="211"/>
      <c r="H208" s="211"/>
      <c r="I208" s="211"/>
      <c r="J208" s="211"/>
      <c r="K208" s="211"/>
      <c r="L208" s="211"/>
      <c r="M208" s="211"/>
      <c r="N208" s="211"/>
      <c r="O208" s="211"/>
      <c r="P208" s="211"/>
      <c r="Q208" s="113"/>
      <c r="R208" s="113"/>
    </row>
    <row r="209" spans="1:23" ht="15" hidden="1" customHeight="1">
      <c r="A209" s="179"/>
      <c r="B209" s="139"/>
      <c r="C209" s="356"/>
      <c r="D209" s="356"/>
      <c r="E209" s="356"/>
      <c r="F209" s="233" t="s">
        <v>179</v>
      </c>
      <c r="G209" s="212"/>
      <c r="H209" s="212"/>
      <c r="I209" s="212"/>
      <c r="J209" s="212"/>
      <c r="K209" s="212"/>
      <c r="L209" s="212"/>
      <c r="M209" s="212"/>
      <c r="N209" s="212"/>
      <c r="O209" s="212"/>
      <c r="P209" s="212"/>
      <c r="Q209" s="113"/>
      <c r="R209" s="113"/>
    </row>
    <row r="210" spans="1:23" ht="15" hidden="1" customHeight="1">
      <c r="A210" s="179"/>
      <c r="B210" s="139" t="s">
        <v>92</v>
      </c>
      <c r="C210" s="359" t="s">
        <v>189</v>
      </c>
      <c r="D210" s="359"/>
      <c r="E210" s="359"/>
      <c r="F210" s="234" t="s">
        <v>178</v>
      </c>
      <c r="G210" s="231">
        <f>G196+G198+G200+G202+G204+G206+G208</f>
        <v>0</v>
      </c>
      <c r="H210" s="231">
        <f t="shared" ref="H210:P210" si="22">H196+H198+H200+H202+H204+H206+H208</f>
        <v>0</v>
      </c>
      <c r="I210" s="231">
        <f t="shared" si="22"/>
        <v>0</v>
      </c>
      <c r="J210" s="231">
        <f t="shared" si="22"/>
        <v>0</v>
      </c>
      <c r="K210" s="231">
        <f t="shared" si="22"/>
        <v>0</v>
      </c>
      <c r="L210" s="231">
        <f t="shared" si="22"/>
        <v>0</v>
      </c>
      <c r="M210" s="231">
        <f t="shared" si="22"/>
        <v>0</v>
      </c>
      <c r="N210" s="231">
        <f t="shared" si="22"/>
        <v>0</v>
      </c>
      <c r="O210" s="231">
        <f t="shared" si="22"/>
        <v>0</v>
      </c>
      <c r="P210" s="231">
        <f t="shared" si="22"/>
        <v>0</v>
      </c>
      <c r="Q210" s="113"/>
      <c r="R210" s="113"/>
    </row>
    <row r="211" spans="1:23" ht="15" hidden="1" customHeight="1">
      <c r="A211" s="179"/>
      <c r="B211" s="113"/>
      <c r="C211" s="359"/>
      <c r="D211" s="359"/>
      <c r="E211" s="359"/>
      <c r="F211" s="234" t="s">
        <v>179</v>
      </c>
      <c r="G211" s="196">
        <f>G197+G199+G201+G203+G205+G207+G209</f>
        <v>0</v>
      </c>
      <c r="H211" s="196">
        <f t="shared" ref="H211:P211" si="23">H197+H199+H201+H203+H205+H207+H209</f>
        <v>0</v>
      </c>
      <c r="I211" s="196">
        <f t="shared" si="23"/>
        <v>0</v>
      </c>
      <c r="J211" s="196">
        <f t="shared" si="23"/>
        <v>0</v>
      </c>
      <c r="K211" s="196">
        <f t="shared" si="23"/>
        <v>0</v>
      </c>
      <c r="L211" s="196">
        <f t="shared" si="23"/>
        <v>0</v>
      </c>
      <c r="M211" s="196">
        <f t="shared" si="23"/>
        <v>0</v>
      </c>
      <c r="N211" s="196">
        <f t="shared" si="23"/>
        <v>0</v>
      </c>
      <c r="O211" s="196">
        <f t="shared" si="23"/>
        <v>0</v>
      </c>
      <c r="P211" s="196">
        <f t="shared" si="23"/>
        <v>0</v>
      </c>
      <c r="Q211" s="113"/>
      <c r="R211" s="113"/>
    </row>
    <row r="212" spans="1:23" ht="15" hidden="1" customHeight="1">
      <c r="A212" s="179"/>
      <c r="B212" s="113"/>
      <c r="C212" s="205"/>
      <c r="D212" s="205"/>
      <c r="E212" s="205"/>
      <c r="F212" s="205"/>
      <c r="G212" s="205"/>
      <c r="H212" s="215"/>
      <c r="I212" s="215"/>
      <c r="J212" s="113"/>
      <c r="K212" s="113"/>
      <c r="L212" s="113"/>
      <c r="M212" s="113"/>
      <c r="N212" s="113"/>
      <c r="O212" s="113"/>
      <c r="P212" s="113"/>
      <c r="Q212" s="113"/>
      <c r="R212" s="113"/>
    </row>
    <row r="213" spans="1:23" ht="15" hidden="1" customHeight="1">
      <c r="A213" s="179"/>
      <c r="B213" s="113"/>
      <c r="C213" s="205"/>
      <c r="D213" s="205"/>
      <c r="E213" s="205"/>
      <c r="F213" s="205"/>
      <c r="G213" s="205"/>
      <c r="H213" s="215"/>
      <c r="I213" s="215"/>
      <c r="J213" s="113"/>
      <c r="K213" s="113"/>
      <c r="L213" s="113"/>
      <c r="M213" s="113"/>
      <c r="N213" s="113"/>
      <c r="O213" s="113"/>
      <c r="P213" s="113"/>
      <c r="Q213" s="113"/>
      <c r="R213" s="113"/>
    </row>
    <row r="214" spans="1:23" ht="21" customHeight="1">
      <c r="A214" s="180">
        <v>2.1</v>
      </c>
      <c r="B214" s="174" t="s">
        <v>37</v>
      </c>
      <c r="C214" s="175"/>
      <c r="D214" s="176"/>
      <c r="E214" s="176"/>
      <c r="F214" s="176"/>
      <c r="G214" s="176"/>
      <c r="H214" s="176"/>
      <c r="I214" s="176"/>
      <c r="J214" s="176"/>
      <c r="K214" s="176"/>
      <c r="L214" s="224"/>
      <c r="M214" s="224"/>
      <c r="N214" s="224"/>
      <c r="O214" s="224"/>
      <c r="P214" s="224"/>
      <c r="Q214" s="224"/>
      <c r="R214" s="113"/>
    </row>
    <row r="215" spans="1:23" ht="20.25">
      <c r="A215" s="180"/>
      <c r="B215" s="133"/>
      <c r="C215" s="134"/>
      <c r="D215" s="135"/>
      <c r="E215" s="135"/>
      <c r="F215" s="135"/>
      <c r="G215" s="135"/>
      <c r="H215" s="135"/>
      <c r="I215" s="135"/>
      <c r="J215" s="135"/>
      <c r="K215" s="135"/>
      <c r="L215" s="113"/>
      <c r="M215" s="113"/>
      <c r="N215" s="113"/>
      <c r="O215" s="113"/>
      <c r="P215" s="113"/>
      <c r="Q215" s="113"/>
      <c r="R215" s="113"/>
    </row>
    <row r="216" spans="1:23" ht="21" customHeight="1">
      <c r="A216" s="180"/>
      <c r="B216" s="133"/>
      <c r="C216" s="134"/>
      <c r="D216" s="135"/>
      <c r="E216" s="135"/>
      <c r="F216" s="135"/>
      <c r="G216" s="350" t="s">
        <v>206</v>
      </c>
      <c r="H216" s="351"/>
      <c r="I216" s="351"/>
      <c r="J216" s="351"/>
      <c r="K216" s="351"/>
      <c r="L216" s="351"/>
      <c r="M216" s="351"/>
      <c r="N216" s="351"/>
      <c r="O216" s="351"/>
      <c r="P216" s="352"/>
      <c r="Q216" s="113"/>
      <c r="R216" s="113"/>
    </row>
    <row r="217" spans="1:23" ht="25.5">
      <c r="A217" s="179"/>
      <c r="B217" s="155"/>
      <c r="C217" s="135"/>
      <c r="D217" s="135"/>
      <c r="E217" s="135"/>
      <c r="F217" s="135"/>
      <c r="G217" s="230" t="s">
        <v>79</v>
      </c>
      <c r="H217" s="230" t="s">
        <v>81</v>
      </c>
      <c r="I217" s="230" t="s">
        <v>83</v>
      </c>
      <c r="J217" s="230" t="s">
        <v>85</v>
      </c>
      <c r="K217" s="230" t="s">
        <v>87</v>
      </c>
      <c r="L217" s="230" t="s">
        <v>89</v>
      </c>
      <c r="M217" s="230" t="s">
        <v>91</v>
      </c>
      <c r="N217" s="230" t="s">
        <v>93</v>
      </c>
      <c r="O217" s="230" t="s">
        <v>95</v>
      </c>
      <c r="P217" s="230" t="s">
        <v>97</v>
      </c>
      <c r="Q217" s="113"/>
      <c r="R217" s="113"/>
      <c r="W217" s="17" t="s">
        <v>177</v>
      </c>
    </row>
    <row r="218" spans="1:23" ht="15" customHeight="1">
      <c r="A218" s="179"/>
      <c r="B218" s="372" t="s">
        <v>78</v>
      </c>
      <c r="C218" s="357" t="s">
        <v>115</v>
      </c>
      <c r="D218" s="357"/>
      <c r="E218" s="357"/>
      <c r="F218" s="228" t="s">
        <v>178</v>
      </c>
      <c r="G218" s="294"/>
      <c r="H218" s="294"/>
      <c r="I218" s="294"/>
      <c r="J218" s="294"/>
      <c r="K218" s="294"/>
      <c r="L218" s="294"/>
      <c r="M218" s="294"/>
      <c r="N218" s="294"/>
      <c r="O218" s="294"/>
      <c r="P218" s="294"/>
      <c r="Q218" s="113"/>
      <c r="R218" s="113"/>
    </row>
    <row r="219" spans="1:23" s="19" customFormat="1" ht="15" customHeight="1">
      <c r="A219" s="179"/>
      <c r="B219" s="372"/>
      <c r="C219" s="357"/>
      <c r="D219" s="357"/>
      <c r="E219" s="357"/>
      <c r="F219" s="228" t="s">
        <v>179</v>
      </c>
      <c r="G219" s="295"/>
      <c r="H219" s="295"/>
      <c r="I219" s="295"/>
      <c r="J219" s="295"/>
      <c r="K219" s="295"/>
      <c r="L219" s="295"/>
      <c r="M219" s="295"/>
      <c r="N219" s="295"/>
      <c r="O219" s="295"/>
      <c r="P219" s="295"/>
      <c r="Q219" s="139"/>
      <c r="R219" s="139"/>
    </row>
    <row r="220" spans="1:23" s="19" customFormat="1" ht="15" customHeight="1">
      <c r="A220" s="179"/>
      <c r="B220" s="372" t="s">
        <v>80</v>
      </c>
      <c r="C220" s="356" t="s">
        <v>116</v>
      </c>
      <c r="D220" s="356"/>
      <c r="E220" s="356"/>
      <c r="F220" s="228" t="s">
        <v>178</v>
      </c>
      <c r="G220" s="294"/>
      <c r="H220" s="294"/>
      <c r="I220" s="294"/>
      <c r="J220" s="294"/>
      <c r="K220" s="294"/>
      <c r="L220" s="294"/>
      <c r="M220" s="294"/>
      <c r="N220" s="294"/>
      <c r="O220" s="294"/>
      <c r="P220" s="294"/>
      <c r="Q220" s="139"/>
      <c r="R220" s="139"/>
    </row>
    <row r="221" spans="1:23" ht="15" customHeight="1">
      <c r="A221" s="179"/>
      <c r="B221" s="372"/>
      <c r="C221" s="356"/>
      <c r="D221" s="356"/>
      <c r="E221" s="356"/>
      <c r="F221" s="228" t="s">
        <v>179</v>
      </c>
      <c r="G221" s="295"/>
      <c r="H221" s="295"/>
      <c r="I221" s="295"/>
      <c r="J221" s="295"/>
      <c r="K221" s="295"/>
      <c r="L221" s="295"/>
      <c r="M221" s="295"/>
      <c r="N221" s="295"/>
      <c r="O221" s="295"/>
      <c r="P221" s="295"/>
      <c r="Q221" s="113"/>
      <c r="R221" s="113"/>
    </row>
    <row r="222" spans="1:23" ht="15" customHeight="1">
      <c r="A222" s="179"/>
      <c r="B222" s="372" t="s">
        <v>82</v>
      </c>
      <c r="C222" s="356" t="s">
        <v>117</v>
      </c>
      <c r="D222" s="356"/>
      <c r="E222" s="356"/>
      <c r="F222" s="228" t="s">
        <v>178</v>
      </c>
      <c r="G222" s="294"/>
      <c r="H222" s="294"/>
      <c r="I222" s="294"/>
      <c r="J222" s="294"/>
      <c r="K222" s="294"/>
      <c r="L222" s="294"/>
      <c r="M222" s="294"/>
      <c r="N222" s="294"/>
      <c r="O222" s="294"/>
      <c r="P222" s="294"/>
      <c r="Q222" s="113"/>
      <c r="R222" s="113"/>
    </row>
    <row r="223" spans="1:23" ht="15" customHeight="1">
      <c r="A223" s="179"/>
      <c r="B223" s="372"/>
      <c r="C223" s="356"/>
      <c r="D223" s="356"/>
      <c r="E223" s="356"/>
      <c r="F223" s="228" t="s">
        <v>179</v>
      </c>
      <c r="G223" s="295"/>
      <c r="H223" s="295"/>
      <c r="I223" s="295"/>
      <c r="J223" s="295"/>
      <c r="K223" s="295"/>
      <c r="L223" s="295"/>
      <c r="M223" s="295"/>
      <c r="N223" s="295"/>
      <c r="O223" s="295"/>
      <c r="P223" s="295"/>
      <c r="Q223" s="113"/>
      <c r="R223" s="113"/>
    </row>
    <row r="224" spans="1:23" ht="15" customHeight="1">
      <c r="A224" s="179"/>
      <c r="B224" s="372" t="s">
        <v>84</v>
      </c>
      <c r="C224" s="357" t="s">
        <v>118</v>
      </c>
      <c r="D224" s="357"/>
      <c r="E224" s="357"/>
      <c r="F224" s="228" t="s">
        <v>178</v>
      </c>
      <c r="G224" s="294"/>
      <c r="H224" s="294"/>
      <c r="I224" s="294"/>
      <c r="J224" s="294"/>
      <c r="K224" s="294"/>
      <c r="L224" s="294"/>
      <c r="M224" s="294"/>
      <c r="N224" s="294"/>
      <c r="O224" s="294"/>
      <c r="P224" s="294"/>
      <c r="Q224" s="113"/>
      <c r="R224" s="113"/>
    </row>
    <row r="225" spans="1:18" ht="15" customHeight="1">
      <c r="A225" s="179"/>
      <c r="B225" s="372"/>
      <c r="C225" s="357"/>
      <c r="D225" s="357"/>
      <c r="E225" s="357"/>
      <c r="F225" s="228" t="s">
        <v>179</v>
      </c>
      <c r="G225" s="295"/>
      <c r="H225" s="295"/>
      <c r="I225" s="295"/>
      <c r="J225" s="295"/>
      <c r="K225" s="295"/>
      <c r="L225" s="295"/>
      <c r="M225" s="295"/>
      <c r="N225" s="295"/>
      <c r="O225" s="295"/>
      <c r="P225" s="295"/>
      <c r="Q225" s="113"/>
      <c r="R225" s="113"/>
    </row>
    <row r="226" spans="1:18" ht="15" customHeight="1">
      <c r="A226" s="179"/>
      <c r="B226" s="139"/>
      <c r="C226" s="366" t="s">
        <v>98</v>
      </c>
      <c r="D226" s="367"/>
      <c r="E226" s="368"/>
      <c r="F226" s="229" t="s">
        <v>178</v>
      </c>
      <c r="G226" s="231">
        <f>G218+G220+G222+G224</f>
        <v>0</v>
      </c>
      <c r="H226" s="231">
        <f>H218+H220+H222+H224</f>
        <v>0</v>
      </c>
      <c r="I226" s="231">
        <f t="shared" ref="I226:K226" si="24">I218+I220+I222+I224</f>
        <v>0</v>
      </c>
      <c r="J226" s="231">
        <f t="shared" si="24"/>
        <v>0</v>
      </c>
      <c r="K226" s="231">
        <f t="shared" si="24"/>
        <v>0</v>
      </c>
      <c r="L226" s="231">
        <f>L218+L220+L222+L224</f>
        <v>0</v>
      </c>
      <c r="M226" s="231">
        <f t="shared" ref="M226" si="25">M218+M220+M222+M224</f>
        <v>0</v>
      </c>
      <c r="N226" s="231">
        <f>N218+N220+N222+N224</f>
        <v>0</v>
      </c>
      <c r="O226" s="231">
        <f t="shared" ref="O226" si="26">O218+O220+O222+O224</f>
        <v>0</v>
      </c>
      <c r="P226" s="231">
        <f>P218+P220+P222+P224</f>
        <v>0</v>
      </c>
      <c r="Q226" s="113"/>
      <c r="R226" s="113"/>
    </row>
    <row r="227" spans="1:18" ht="15" customHeight="1">
      <c r="A227" s="179"/>
      <c r="B227" s="157"/>
      <c r="C227" s="369"/>
      <c r="D227" s="370"/>
      <c r="E227" s="371"/>
      <c r="F227" s="229" t="s">
        <v>179</v>
      </c>
      <c r="G227" s="196">
        <f>G219+G221+G223+G225</f>
        <v>0</v>
      </c>
      <c r="H227" s="196">
        <f>H219+H221+H223+H225</f>
        <v>0</v>
      </c>
      <c r="I227" s="196">
        <f t="shared" ref="I227:K227" si="27">I219+I221+I223+I225</f>
        <v>0</v>
      </c>
      <c r="J227" s="196">
        <f t="shared" si="27"/>
        <v>0</v>
      </c>
      <c r="K227" s="196">
        <f t="shared" si="27"/>
        <v>0</v>
      </c>
      <c r="L227" s="196">
        <f>L219+L221+L223+L225</f>
        <v>0</v>
      </c>
      <c r="M227" s="196">
        <f t="shared" ref="M227" si="28">M219+M221+M223+M225</f>
        <v>0</v>
      </c>
      <c r="N227" s="196">
        <f>N219+N221+N223+N225</f>
        <v>0</v>
      </c>
      <c r="O227" s="196">
        <f t="shared" ref="O227" si="29">O219+O221+O223+O225</f>
        <v>0</v>
      </c>
      <c r="P227" s="196">
        <f>P219+P221+P223+P225</f>
        <v>0</v>
      </c>
      <c r="Q227" s="113"/>
      <c r="R227" s="113"/>
    </row>
    <row r="228" spans="1:18" ht="20.25">
      <c r="A228" s="179"/>
      <c r="B228" s="157"/>
      <c r="C228" s="142"/>
      <c r="D228" s="142"/>
      <c r="E228" s="142"/>
      <c r="F228" s="135"/>
      <c r="G228" s="114"/>
      <c r="H228" s="114"/>
      <c r="I228" s="114"/>
      <c r="J228" s="114"/>
      <c r="K228" s="114"/>
      <c r="L228" s="114"/>
      <c r="M228" s="114"/>
      <c r="N228" s="114"/>
      <c r="O228" s="114"/>
      <c r="P228" s="114"/>
      <c r="Q228" s="113"/>
      <c r="R228" s="113"/>
    </row>
    <row r="229" spans="1:18" ht="20.25">
      <c r="A229" s="179"/>
      <c r="B229" s="157"/>
      <c r="C229" s="142"/>
      <c r="D229" s="142"/>
      <c r="E229" s="142"/>
      <c r="F229" s="135"/>
      <c r="G229" s="114"/>
      <c r="H229" s="114"/>
      <c r="I229" s="114"/>
      <c r="J229" s="114"/>
      <c r="K229" s="114"/>
      <c r="L229" s="114"/>
      <c r="M229" s="114"/>
      <c r="N229" s="114"/>
      <c r="O229" s="114"/>
      <c r="P229" s="114"/>
      <c r="Q229" s="113"/>
      <c r="R229" s="113"/>
    </row>
    <row r="230" spans="1:18" ht="21" customHeight="1">
      <c r="A230" s="180">
        <v>2.2000000000000002</v>
      </c>
      <c r="B230" s="174" t="s">
        <v>207</v>
      </c>
      <c r="C230" s="174"/>
      <c r="D230" s="176"/>
      <c r="E230" s="176"/>
      <c r="F230" s="176"/>
      <c r="G230" s="227"/>
      <c r="H230" s="227"/>
      <c r="I230" s="227"/>
      <c r="J230" s="227"/>
      <c r="K230" s="227"/>
      <c r="L230" s="227"/>
      <c r="M230" s="227"/>
      <c r="N230" s="227"/>
      <c r="O230" s="227"/>
      <c r="P230" s="227"/>
      <c r="Q230" s="227"/>
      <c r="R230" s="113"/>
    </row>
    <row r="231" spans="1:18" ht="20.25">
      <c r="A231" s="179"/>
      <c r="B231" s="157"/>
      <c r="C231" s="133"/>
      <c r="D231" s="135"/>
      <c r="E231" s="135"/>
      <c r="F231" s="135"/>
      <c r="G231" s="114"/>
      <c r="H231" s="114"/>
      <c r="I231" s="114"/>
      <c r="J231" s="114"/>
      <c r="K231" s="114"/>
      <c r="L231" s="114"/>
      <c r="M231" s="114"/>
      <c r="N231" s="114"/>
      <c r="O231" s="114"/>
      <c r="P231" s="114"/>
      <c r="Q231" s="113"/>
      <c r="R231" s="113"/>
    </row>
    <row r="232" spans="1:18" ht="21" customHeight="1">
      <c r="A232" s="179"/>
      <c r="B232" s="157"/>
      <c r="C232" s="133"/>
      <c r="D232" s="135"/>
      <c r="E232" s="135"/>
      <c r="F232" s="135"/>
      <c r="G232" s="350" t="s">
        <v>208</v>
      </c>
      <c r="H232" s="351"/>
      <c r="I232" s="351"/>
      <c r="J232" s="351"/>
      <c r="K232" s="351"/>
      <c r="L232" s="351"/>
      <c r="M232" s="351"/>
      <c r="N232" s="351"/>
      <c r="O232" s="351"/>
      <c r="P232" s="352"/>
      <c r="Q232" s="113"/>
      <c r="R232" s="113"/>
    </row>
    <row r="233" spans="1:18" ht="20.25">
      <c r="A233" s="179"/>
      <c r="B233" s="113"/>
      <c r="C233" s="205"/>
      <c r="D233" s="205"/>
      <c r="E233" s="205"/>
      <c r="F233" s="205"/>
      <c r="G233" s="230" t="s">
        <v>79</v>
      </c>
      <c r="H233" s="230" t="s">
        <v>81</v>
      </c>
      <c r="I233" s="230" t="s">
        <v>83</v>
      </c>
      <c r="J233" s="230" t="s">
        <v>85</v>
      </c>
      <c r="K233" s="230" t="s">
        <v>87</v>
      </c>
      <c r="L233" s="230" t="s">
        <v>89</v>
      </c>
      <c r="M233" s="230" t="s">
        <v>91</v>
      </c>
      <c r="N233" s="230" t="s">
        <v>93</v>
      </c>
      <c r="O233" s="230" t="s">
        <v>95</v>
      </c>
      <c r="P233" s="230" t="s">
        <v>97</v>
      </c>
      <c r="Q233" s="113"/>
      <c r="R233" s="113"/>
    </row>
    <row r="234" spans="1:18" ht="15" customHeight="1">
      <c r="A234" s="179"/>
      <c r="B234" s="216" t="s">
        <v>78</v>
      </c>
      <c r="C234" s="360" t="s">
        <v>209</v>
      </c>
      <c r="D234" s="361"/>
      <c r="E234" s="362"/>
      <c r="F234" s="233" t="s">
        <v>178</v>
      </c>
      <c r="G234" s="235">
        <f>G255+G276+G297+G318</f>
        <v>0</v>
      </c>
      <c r="H234" s="235">
        <f t="shared" ref="H234:P234" si="30">H255+H276+H297+H318</f>
        <v>0</v>
      </c>
      <c r="I234" s="235">
        <f t="shared" si="30"/>
        <v>0</v>
      </c>
      <c r="J234" s="235">
        <f t="shared" si="30"/>
        <v>0</v>
      </c>
      <c r="K234" s="235">
        <f t="shared" si="30"/>
        <v>0</v>
      </c>
      <c r="L234" s="235">
        <f t="shared" si="30"/>
        <v>0</v>
      </c>
      <c r="M234" s="235">
        <f t="shared" si="30"/>
        <v>0</v>
      </c>
      <c r="N234" s="235">
        <f t="shared" si="30"/>
        <v>0</v>
      </c>
      <c r="O234" s="235">
        <f t="shared" si="30"/>
        <v>0</v>
      </c>
      <c r="P234" s="235">
        <f t="shared" si="30"/>
        <v>0</v>
      </c>
      <c r="Q234" s="113"/>
      <c r="R234" s="113"/>
    </row>
    <row r="235" spans="1:18" ht="15" customHeight="1">
      <c r="A235" s="179"/>
      <c r="B235" s="216"/>
      <c r="C235" s="363"/>
      <c r="D235" s="364"/>
      <c r="E235" s="365"/>
      <c r="F235" s="233" t="s">
        <v>179</v>
      </c>
      <c r="G235" s="236">
        <f>G256+G277+G298+G319</f>
        <v>0</v>
      </c>
      <c r="H235" s="236">
        <f t="shared" ref="H235:P235" si="31">H256+H277+H298+H319</f>
        <v>0</v>
      </c>
      <c r="I235" s="236">
        <f t="shared" si="31"/>
        <v>0</v>
      </c>
      <c r="J235" s="236">
        <f t="shared" si="31"/>
        <v>0</v>
      </c>
      <c r="K235" s="236">
        <f t="shared" si="31"/>
        <v>0</v>
      </c>
      <c r="L235" s="236">
        <f t="shared" si="31"/>
        <v>0</v>
      </c>
      <c r="M235" s="236">
        <f t="shared" si="31"/>
        <v>0</v>
      </c>
      <c r="N235" s="236">
        <f t="shared" si="31"/>
        <v>0</v>
      </c>
      <c r="O235" s="236">
        <f t="shared" si="31"/>
        <v>0</v>
      </c>
      <c r="P235" s="236">
        <f t="shared" si="31"/>
        <v>0</v>
      </c>
      <c r="Q235" s="113"/>
      <c r="R235" s="113"/>
    </row>
    <row r="236" spans="1:18" ht="15" customHeight="1">
      <c r="A236" s="179"/>
      <c r="B236" s="139" t="s">
        <v>80</v>
      </c>
      <c r="C236" s="356" t="s">
        <v>183</v>
      </c>
      <c r="D236" s="356"/>
      <c r="E236" s="356"/>
      <c r="F236" s="233" t="s">
        <v>178</v>
      </c>
      <c r="G236" s="235">
        <f t="shared" ref="G236:P236" si="32">G257+G278+G299+G320</f>
        <v>0</v>
      </c>
      <c r="H236" s="235">
        <f t="shared" si="32"/>
        <v>0</v>
      </c>
      <c r="I236" s="235">
        <f t="shared" si="32"/>
        <v>0</v>
      </c>
      <c r="J236" s="235">
        <f t="shared" si="32"/>
        <v>0</v>
      </c>
      <c r="K236" s="235">
        <f t="shared" si="32"/>
        <v>0</v>
      </c>
      <c r="L236" s="235">
        <f t="shared" si="32"/>
        <v>0</v>
      </c>
      <c r="M236" s="235">
        <f t="shared" si="32"/>
        <v>0</v>
      </c>
      <c r="N236" s="235">
        <f t="shared" si="32"/>
        <v>0</v>
      </c>
      <c r="O236" s="235">
        <f t="shared" si="32"/>
        <v>0</v>
      </c>
      <c r="P236" s="235">
        <f t="shared" si="32"/>
        <v>0</v>
      </c>
      <c r="Q236" s="113"/>
      <c r="R236" s="113"/>
    </row>
    <row r="237" spans="1:18" ht="15" customHeight="1">
      <c r="A237" s="179"/>
      <c r="B237" s="139"/>
      <c r="C237" s="356"/>
      <c r="D237" s="356"/>
      <c r="E237" s="356"/>
      <c r="F237" s="233" t="s">
        <v>179</v>
      </c>
      <c r="G237" s="236">
        <f t="shared" ref="G237:P237" si="33">G258+G279+G300+G321</f>
        <v>0</v>
      </c>
      <c r="H237" s="236">
        <f t="shared" si="33"/>
        <v>0</v>
      </c>
      <c r="I237" s="236">
        <f t="shared" si="33"/>
        <v>0</v>
      </c>
      <c r="J237" s="236">
        <f t="shared" si="33"/>
        <v>0</v>
      </c>
      <c r="K237" s="236">
        <f t="shared" si="33"/>
        <v>0</v>
      </c>
      <c r="L237" s="236">
        <f t="shared" si="33"/>
        <v>0</v>
      </c>
      <c r="M237" s="236">
        <f t="shared" si="33"/>
        <v>0</v>
      </c>
      <c r="N237" s="236">
        <f t="shared" si="33"/>
        <v>0</v>
      </c>
      <c r="O237" s="236">
        <f t="shared" si="33"/>
        <v>0</v>
      </c>
      <c r="P237" s="236">
        <f t="shared" si="33"/>
        <v>0</v>
      </c>
      <c r="Q237" s="113"/>
      <c r="R237" s="113"/>
    </row>
    <row r="238" spans="1:18" ht="15" customHeight="1">
      <c r="A238" s="179"/>
      <c r="B238" s="139" t="s">
        <v>82</v>
      </c>
      <c r="C238" s="356" t="s">
        <v>210</v>
      </c>
      <c r="D238" s="356"/>
      <c r="E238" s="356"/>
      <c r="F238" s="233" t="s">
        <v>178</v>
      </c>
      <c r="G238" s="235">
        <f t="shared" ref="G238:P238" si="34">G259+G280+G301+G322</f>
        <v>0</v>
      </c>
      <c r="H238" s="235">
        <f t="shared" si="34"/>
        <v>0</v>
      </c>
      <c r="I238" s="235">
        <f t="shared" si="34"/>
        <v>0</v>
      </c>
      <c r="J238" s="235">
        <f t="shared" si="34"/>
        <v>0</v>
      </c>
      <c r="K238" s="235">
        <f t="shared" si="34"/>
        <v>0</v>
      </c>
      <c r="L238" s="235">
        <f t="shared" si="34"/>
        <v>0</v>
      </c>
      <c r="M238" s="235">
        <f t="shared" si="34"/>
        <v>0</v>
      </c>
      <c r="N238" s="235">
        <f t="shared" si="34"/>
        <v>0</v>
      </c>
      <c r="O238" s="235">
        <f t="shared" si="34"/>
        <v>0</v>
      </c>
      <c r="P238" s="235">
        <f t="shared" si="34"/>
        <v>0</v>
      </c>
      <c r="Q238" s="113"/>
      <c r="R238" s="113"/>
    </row>
    <row r="239" spans="1:18" ht="15" customHeight="1">
      <c r="A239" s="179"/>
      <c r="B239" s="139"/>
      <c r="C239" s="356"/>
      <c r="D239" s="356"/>
      <c r="E239" s="356"/>
      <c r="F239" s="233" t="s">
        <v>179</v>
      </c>
      <c r="G239" s="236">
        <f t="shared" ref="G239:P239" si="35">G260+G281+G302+G323</f>
        <v>0</v>
      </c>
      <c r="H239" s="236">
        <f t="shared" si="35"/>
        <v>0</v>
      </c>
      <c r="I239" s="236">
        <f t="shared" si="35"/>
        <v>0</v>
      </c>
      <c r="J239" s="236">
        <f t="shared" si="35"/>
        <v>0</v>
      </c>
      <c r="K239" s="236">
        <f t="shared" si="35"/>
        <v>0</v>
      </c>
      <c r="L239" s="236">
        <f t="shared" si="35"/>
        <v>0</v>
      </c>
      <c r="M239" s="236">
        <f t="shared" si="35"/>
        <v>0</v>
      </c>
      <c r="N239" s="236">
        <f t="shared" si="35"/>
        <v>0</v>
      </c>
      <c r="O239" s="236">
        <f t="shared" si="35"/>
        <v>0</v>
      </c>
      <c r="P239" s="236">
        <f t="shared" si="35"/>
        <v>0</v>
      </c>
      <c r="Q239" s="113"/>
      <c r="R239" s="113"/>
    </row>
    <row r="240" spans="1:18" ht="15" customHeight="1">
      <c r="A240" s="179"/>
      <c r="B240" s="139" t="s">
        <v>84</v>
      </c>
      <c r="C240" s="356" t="s">
        <v>185</v>
      </c>
      <c r="D240" s="356"/>
      <c r="E240" s="356"/>
      <c r="F240" s="233" t="s">
        <v>178</v>
      </c>
      <c r="G240" s="235">
        <f t="shared" ref="G240:P240" si="36">G261+G282+G303+G324</f>
        <v>0</v>
      </c>
      <c r="H240" s="235">
        <f t="shared" si="36"/>
        <v>0</v>
      </c>
      <c r="I240" s="235">
        <f t="shared" si="36"/>
        <v>0</v>
      </c>
      <c r="J240" s="235">
        <f t="shared" si="36"/>
        <v>0</v>
      </c>
      <c r="K240" s="235">
        <f t="shared" si="36"/>
        <v>0</v>
      </c>
      <c r="L240" s="235">
        <f t="shared" si="36"/>
        <v>0</v>
      </c>
      <c r="M240" s="235">
        <f t="shared" si="36"/>
        <v>0</v>
      </c>
      <c r="N240" s="235">
        <f t="shared" si="36"/>
        <v>0</v>
      </c>
      <c r="O240" s="235">
        <f t="shared" si="36"/>
        <v>0</v>
      </c>
      <c r="P240" s="235">
        <f t="shared" si="36"/>
        <v>0</v>
      </c>
      <c r="Q240" s="113"/>
      <c r="R240" s="113"/>
    </row>
    <row r="241" spans="1:18" ht="15" customHeight="1">
      <c r="A241" s="179"/>
      <c r="B241" s="139"/>
      <c r="C241" s="356"/>
      <c r="D241" s="356"/>
      <c r="E241" s="356"/>
      <c r="F241" s="233" t="s">
        <v>179</v>
      </c>
      <c r="G241" s="236">
        <f t="shared" ref="G241:P241" si="37">G262+G283+G304+G325</f>
        <v>0</v>
      </c>
      <c r="H241" s="236">
        <f t="shared" si="37"/>
        <v>0</v>
      </c>
      <c r="I241" s="236">
        <f t="shared" si="37"/>
        <v>0</v>
      </c>
      <c r="J241" s="236">
        <f t="shared" si="37"/>
        <v>0</v>
      </c>
      <c r="K241" s="236">
        <f t="shared" si="37"/>
        <v>0</v>
      </c>
      <c r="L241" s="236">
        <f t="shared" si="37"/>
        <v>0</v>
      </c>
      <c r="M241" s="236">
        <f t="shared" si="37"/>
        <v>0</v>
      </c>
      <c r="N241" s="236">
        <f t="shared" si="37"/>
        <v>0</v>
      </c>
      <c r="O241" s="236">
        <f t="shared" si="37"/>
        <v>0</v>
      </c>
      <c r="P241" s="236">
        <f t="shared" si="37"/>
        <v>0</v>
      </c>
      <c r="Q241" s="113"/>
      <c r="R241" s="113"/>
    </row>
    <row r="242" spans="1:18" ht="15" customHeight="1">
      <c r="A242" s="179"/>
      <c r="B242" s="139" t="s">
        <v>86</v>
      </c>
      <c r="C242" s="356" t="s">
        <v>211</v>
      </c>
      <c r="D242" s="356"/>
      <c r="E242" s="356"/>
      <c r="F242" s="233" t="s">
        <v>178</v>
      </c>
      <c r="G242" s="235">
        <f t="shared" ref="G242:P242" si="38">G263+G284+G305+G326</f>
        <v>0</v>
      </c>
      <c r="H242" s="235">
        <f t="shared" si="38"/>
        <v>0</v>
      </c>
      <c r="I242" s="235">
        <f t="shared" si="38"/>
        <v>0</v>
      </c>
      <c r="J242" s="235">
        <f t="shared" si="38"/>
        <v>0</v>
      </c>
      <c r="K242" s="235">
        <f t="shared" si="38"/>
        <v>0</v>
      </c>
      <c r="L242" s="235">
        <f t="shared" si="38"/>
        <v>0</v>
      </c>
      <c r="M242" s="235">
        <f t="shared" si="38"/>
        <v>0</v>
      </c>
      <c r="N242" s="235">
        <f t="shared" si="38"/>
        <v>0</v>
      </c>
      <c r="O242" s="235">
        <f t="shared" si="38"/>
        <v>0</v>
      </c>
      <c r="P242" s="235">
        <f t="shared" si="38"/>
        <v>0</v>
      </c>
      <c r="Q242" s="113"/>
      <c r="R242" s="113"/>
    </row>
    <row r="243" spans="1:18" ht="15" customHeight="1">
      <c r="A243" s="179"/>
      <c r="B243" s="139"/>
      <c r="C243" s="356"/>
      <c r="D243" s="356"/>
      <c r="E243" s="356"/>
      <c r="F243" s="233" t="s">
        <v>179</v>
      </c>
      <c r="G243" s="236">
        <f t="shared" ref="G243:P243" si="39">G264+G285+G306+G327</f>
        <v>0</v>
      </c>
      <c r="H243" s="236">
        <f t="shared" si="39"/>
        <v>0</v>
      </c>
      <c r="I243" s="236">
        <f t="shared" si="39"/>
        <v>0</v>
      </c>
      <c r="J243" s="236">
        <f t="shared" si="39"/>
        <v>0</v>
      </c>
      <c r="K243" s="236">
        <f t="shared" si="39"/>
        <v>0</v>
      </c>
      <c r="L243" s="236">
        <f t="shared" si="39"/>
        <v>0</v>
      </c>
      <c r="M243" s="236">
        <f t="shared" si="39"/>
        <v>0</v>
      </c>
      <c r="N243" s="236">
        <f t="shared" si="39"/>
        <v>0</v>
      </c>
      <c r="O243" s="236">
        <f t="shared" si="39"/>
        <v>0</v>
      </c>
      <c r="P243" s="236">
        <f t="shared" si="39"/>
        <v>0</v>
      </c>
      <c r="Q243" s="113"/>
      <c r="R243" s="113"/>
    </row>
    <row r="244" spans="1:18" ht="15" customHeight="1">
      <c r="A244" s="179"/>
      <c r="B244" s="139" t="s">
        <v>88</v>
      </c>
      <c r="C244" s="356" t="s">
        <v>187</v>
      </c>
      <c r="D244" s="356"/>
      <c r="E244" s="356"/>
      <c r="F244" s="233" t="s">
        <v>178</v>
      </c>
      <c r="G244" s="235">
        <f t="shared" ref="G244:P244" si="40">G265+G286+G307+G328</f>
        <v>0</v>
      </c>
      <c r="H244" s="235">
        <f t="shared" si="40"/>
        <v>0</v>
      </c>
      <c r="I244" s="235">
        <f t="shared" si="40"/>
        <v>0</v>
      </c>
      <c r="J244" s="235">
        <f t="shared" si="40"/>
        <v>0</v>
      </c>
      <c r="K244" s="235">
        <f t="shared" si="40"/>
        <v>0</v>
      </c>
      <c r="L244" s="235">
        <f t="shared" si="40"/>
        <v>0</v>
      </c>
      <c r="M244" s="235">
        <f t="shared" si="40"/>
        <v>0</v>
      </c>
      <c r="N244" s="235">
        <f t="shared" si="40"/>
        <v>0</v>
      </c>
      <c r="O244" s="235">
        <f t="shared" si="40"/>
        <v>0</v>
      </c>
      <c r="P244" s="235">
        <f t="shared" si="40"/>
        <v>0</v>
      </c>
      <c r="Q244" s="113"/>
      <c r="R244" s="113"/>
    </row>
    <row r="245" spans="1:18" ht="15" customHeight="1">
      <c r="A245" s="179"/>
      <c r="B245" s="139"/>
      <c r="C245" s="356"/>
      <c r="D245" s="356"/>
      <c r="E245" s="356"/>
      <c r="F245" s="233" t="s">
        <v>179</v>
      </c>
      <c r="G245" s="236">
        <f t="shared" ref="G245:P245" si="41">G266+G287+G308+G329</f>
        <v>0</v>
      </c>
      <c r="H245" s="236">
        <f t="shared" si="41"/>
        <v>0</v>
      </c>
      <c r="I245" s="236">
        <f t="shared" si="41"/>
        <v>0</v>
      </c>
      <c r="J245" s="236">
        <f t="shared" si="41"/>
        <v>0</v>
      </c>
      <c r="K245" s="236">
        <f t="shared" si="41"/>
        <v>0</v>
      </c>
      <c r="L245" s="236">
        <f t="shared" si="41"/>
        <v>0</v>
      </c>
      <c r="M245" s="236">
        <f t="shared" si="41"/>
        <v>0</v>
      </c>
      <c r="N245" s="236">
        <f t="shared" si="41"/>
        <v>0</v>
      </c>
      <c r="O245" s="236">
        <f t="shared" si="41"/>
        <v>0</v>
      </c>
      <c r="P245" s="236">
        <f t="shared" si="41"/>
        <v>0</v>
      </c>
      <c r="Q245" s="113"/>
      <c r="R245" s="113"/>
    </row>
    <row r="246" spans="1:18" ht="15" customHeight="1">
      <c r="A246" s="179"/>
      <c r="B246" s="139" t="s">
        <v>90</v>
      </c>
      <c r="C246" s="356" t="s">
        <v>212</v>
      </c>
      <c r="D246" s="356"/>
      <c r="E246" s="356"/>
      <c r="F246" s="233" t="s">
        <v>178</v>
      </c>
      <c r="G246" s="235">
        <f t="shared" ref="G246:P246" si="42">G267+G288+G309+G330</f>
        <v>0</v>
      </c>
      <c r="H246" s="235">
        <f t="shared" si="42"/>
        <v>0</v>
      </c>
      <c r="I246" s="235">
        <f t="shared" si="42"/>
        <v>0</v>
      </c>
      <c r="J246" s="235">
        <f t="shared" si="42"/>
        <v>0</v>
      </c>
      <c r="K246" s="235">
        <f t="shared" si="42"/>
        <v>0</v>
      </c>
      <c r="L246" s="235">
        <f t="shared" si="42"/>
        <v>0</v>
      </c>
      <c r="M246" s="235">
        <f t="shared" si="42"/>
        <v>0</v>
      </c>
      <c r="N246" s="235">
        <f t="shared" si="42"/>
        <v>0</v>
      </c>
      <c r="O246" s="235">
        <f t="shared" si="42"/>
        <v>0</v>
      </c>
      <c r="P246" s="235">
        <f t="shared" si="42"/>
        <v>0</v>
      </c>
      <c r="Q246" s="113"/>
      <c r="R246" s="113"/>
    </row>
    <row r="247" spans="1:18" ht="15" customHeight="1">
      <c r="A247" s="179"/>
      <c r="B247" s="139"/>
      <c r="C247" s="356"/>
      <c r="D247" s="356"/>
      <c r="E247" s="356"/>
      <c r="F247" s="233" t="s">
        <v>179</v>
      </c>
      <c r="G247" s="236">
        <f t="shared" ref="G247:P247" si="43">G268+G289+G310+G331</f>
        <v>0</v>
      </c>
      <c r="H247" s="236">
        <f t="shared" si="43"/>
        <v>0</v>
      </c>
      <c r="I247" s="236">
        <f t="shared" si="43"/>
        <v>0</v>
      </c>
      <c r="J247" s="236">
        <f t="shared" si="43"/>
        <v>0</v>
      </c>
      <c r="K247" s="236">
        <f t="shared" si="43"/>
        <v>0</v>
      </c>
      <c r="L247" s="236">
        <f t="shared" si="43"/>
        <v>0</v>
      </c>
      <c r="M247" s="236">
        <f t="shared" si="43"/>
        <v>0</v>
      </c>
      <c r="N247" s="236">
        <f t="shared" si="43"/>
        <v>0</v>
      </c>
      <c r="O247" s="236">
        <f t="shared" si="43"/>
        <v>0</v>
      </c>
      <c r="P247" s="236">
        <f t="shared" si="43"/>
        <v>0</v>
      </c>
      <c r="Q247" s="113"/>
      <c r="R247" s="113"/>
    </row>
    <row r="248" spans="1:18" ht="15" customHeight="1">
      <c r="A248" s="179"/>
      <c r="B248" s="139" t="s">
        <v>92</v>
      </c>
      <c r="C248" s="359" t="s">
        <v>98</v>
      </c>
      <c r="D248" s="359"/>
      <c r="E248" s="359"/>
      <c r="F248" s="234" t="s">
        <v>178</v>
      </c>
      <c r="G248" s="231">
        <f>G234+G236+G238+G240+G242+G244+G246</f>
        <v>0</v>
      </c>
      <c r="H248" s="231">
        <f t="shared" ref="H248:P248" si="44">H234+H236+H238+H240+H242+H244+H246</f>
        <v>0</v>
      </c>
      <c r="I248" s="231">
        <f t="shared" si="44"/>
        <v>0</v>
      </c>
      <c r="J248" s="231">
        <f t="shared" si="44"/>
        <v>0</v>
      </c>
      <c r="K248" s="231">
        <f t="shared" si="44"/>
        <v>0</v>
      </c>
      <c r="L248" s="231">
        <f t="shared" si="44"/>
        <v>0</v>
      </c>
      <c r="M248" s="231">
        <f t="shared" si="44"/>
        <v>0</v>
      </c>
      <c r="N248" s="231">
        <f t="shared" si="44"/>
        <v>0</v>
      </c>
      <c r="O248" s="231">
        <f>O234+O236+O238+O240+O242+O244+O246</f>
        <v>0</v>
      </c>
      <c r="P248" s="231">
        <f t="shared" si="44"/>
        <v>0</v>
      </c>
      <c r="Q248" s="113"/>
      <c r="R248" s="113"/>
    </row>
    <row r="249" spans="1:18" ht="15" customHeight="1">
      <c r="A249" s="179"/>
      <c r="B249" s="113"/>
      <c r="C249" s="359"/>
      <c r="D249" s="359"/>
      <c r="E249" s="359"/>
      <c r="F249" s="234" t="s">
        <v>179</v>
      </c>
      <c r="G249" s="196">
        <f>G235+G237+G239+G241+G243+G245+G247</f>
        <v>0</v>
      </c>
      <c r="H249" s="196">
        <f t="shared" ref="H249:P249" si="45">H235+H237+H239+H241+H243+H245+H247</f>
        <v>0</v>
      </c>
      <c r="I249" s="196">
        <f t="shared" si="45"/>
        <v>0</v>
      </c>
      <c r="J249" s="196">
        <f t="shared" si="45"/>
        <v>0</v>
      </c>
      <c r="K249" s="196">
        <f t="shared" si="45"/>
        <v>0</v>
      </c>
      <c r="L249" s="196">
        <f t="shared" si="45"/>
        <v>0</v>
      </c>
      <c r="M249" s="196">
        <f t="shared" si="45"/>
        <v>0</v>
      </c>
      <c r="N249" s="196">
        <f t="shared" si="45"/>
        <v>0</v>
      </c>
      <c r="O249" s="196">
        <f>O235+O237+O239+O241+O243+O245+O247</f>
        <v>0</v>
      </c>
      <c r="P249" s="196">
        <f t="shared" si="45"/>
        <v>0</v>
      </c>
      <c r="Q249" s="113"/>
      <c r="R249" s="113"/>
    </row>
    <row r="250" spans="1:18" ht="20.25">
      <c r="A250" s="179"/>
      <c r="B250" s="157"/>
      <c r="C250" s="142"/>
      <c r="D250" s="142"/>
      <c r="E250" s="142"/>
      <c r="F250" s="135"/>
      <c r="G250" s="114"/>
      <c r="H250" s="114"/>
      <c r="I250" s="114"/>
      <c r="J250" s="114"/>
      <c r="K250" s="114"/>
      <c r="L250" s="114"/>
      <c r="M250" s="114"/>
      <c r="N250" s="114"/>
      <c r="O250" s="114"/>
      <c r="P250" s="114"/>
      <c r="Q250" s="113"/>
      <c r="R250" s="113"/>
    </row>
    <row r="251" spans="1:18" ht="21" customHeight="1">
      <c r="A251" s="222">
        <v>2.21</v>
      </c>
      <c r="B251" s="174" t="s">
        <v>213</v>
      </c>
      <c r="C251" s="174"/>
      <c r="D251" s="176"/>
      <c r="E251" s="176"/>
      <c r="F251" s="176"/>
      <c r="G251" s="227"/>
      <c r="H251" s="227"/>
      <c r="I251" s="227"/>
      <c r="J251" s="227"/>
      <c r="K251" s="227"/>
      <c r="L251" s="227"/>
      <c r="M251" s="227"/>
      <c r="N251" s="227"/>
      <c r="O251" s="227"/>
      <c r="P251" s="227"/>
      <c r="Q251" s="227"/>
      <c r="R251" s="113"/>
    </row>
    <row r="252" spans="1:18" ht="20.25">
      <c r="A252" s="179"/>
      <c r="B252" s="157"/>
      <c r="C252" s="133"/>
      <c r="D252" s="135"/>
      <c r="E252" s="135"/>
      <c r="F252" s="135"/>
      <c r="G252" s="114"/>
      <c r="H252" s="114"/>
      <c r="I252" s="114"/>
      <c r="J252" s="114"/>
      <c r="K252" s="114"/>
      <c r="L252" s="114"/>
      <c r="M252" s="114"/>
      <c r="N252" s="114"/>
      <c r="O252" s="114"/>
      <c r="P252" s="114"/>
      <c r="Q252" s="113"/>
      <c r="R252" s="113"/>
    </row>
    <row r="253" spans="1:18" ht="21" customHeight="1">
      <c r="A253" s="179"/>
      <c r="B253" s="157"/>
      <c r="C253" s="133"/>
      <c r="D253" s="135"/>
      <c r="E253" s="135"/>
      <c r="F253" s="135"/>
      <c r="G253" s="350" t="s">
        <v>214</v>
      </c>
      <c r="H253" s="351"/>
      <c r="I253" s="351"/>
      <c r="J253" s="351"/>
      <c r="K253" s="351"/>
      <c r="L253" s="351"/>
      <c r="M253" s="351"/>
      <c r="N253" s="351"/>
      <c r="O253" s="351"/>
      <c r="P253" s="352"/>
      <c r="Q253" s="113"/>
      <c r="R253" s="113"/>
    </row>
    <row r="254" spans="1:18" ht="21" customHeight="1">
      <c r="A254" s="179"/>
      <c r="B254" s="113"/>
      <c r="C254" s="205"/>
      <c r="D254" s="205"/>
      <c r="E254" s="205"/>
      <c r="F254" s="205"/>
      <c r="G254" s="230" t="s">
        <v>79</v>
      </c>
      <c r="H254" s="230" t="s">
        <v>81</v>
      </c>
      <c r="I254" s="230" t="s">
        <v>83</v>
      </c>
      <c r="J254" s="230" t="s">
        <v>85</v>
      </c>
      <c r="K254" s="230" t="s">
        <v>87</v>
      </c>
      <c r="L254" s="230" t="s">
        <v>89</v>
      </c>
      <c r="M254" s="230" t="s">
        <v>91</v>
      </c>
      <c r="N254" s="230" t="s">
        <v>93</v>
      </c>
      <c r="O254" s="230" t="s">
        <v>95</v>
      </c>
      <c r="P254" s="230" t="s">
        <v>97</v>
      </c>
      <c r="Q254" s="113"/>
      <c r="R254" s="113"/>
    </row>
    <row r="255" spans="1:18" ht="15" customHeight="1">
      <c r="A255" s="179"/>
      <c r="B255" s="216" t="s">
        <v>78</v>
      </c>
      <c r="C255" s="360" t="s">
        <v>209</v>
      </c>
      <c r="D255" s="361"/>
      <c r="E255" s="362"/>
      <c r="F255" s="233" t="s">
        <v>178</v>
      </c>
      <c r="G255" s="294"/>
      <c r="H255" s="294"/>
      <c r="I255" s="294"/>
      <c r="J255" s="294"/>
      <c r="K255" s="294"/>
      <c r="L255" s="294"/>
      <c r="M255" s="294"/>
      <c r="N255" s="294"/>
      <c r="O255" s="294"/>
      <c r="P255" s="294"/>
      <c r="Q255" s="113"/>
      <c r="R255" s="113"/>
    </row>
    <row r="256" spans="1:18" ht="15" customHeight="1">
      <c r="A256" s="179"/>
      <c r="B256" s="216"/>
      <c r="C256" s="363"/>
      <c r="D256" s="364"/>
      <c r="E256" s="365"/>
      <c r="F256" s="233" t="s">
        <v>179</v>
      </c>
      <c r="G256" s="295"/>
      <c r="H256" s="295"/>
      <c r="I256" s="295"/>
      <c r="J256" s="295"/>
      <c r="K256" s="295"/>
      <c r="L256" s="295"/>
      <c r="M256" s="295"/>
      <c r="N256" s="295"/>
      <c r="O256" s="295"/>
      <c r="P256" s="295"/>
      <c r="Q256" s="113"/>
      <c r="R256" s="113"/>
    </row>
    <row r="257" spans="1:18" ht="15" customHeight="1">
      <c r="A257" s="179"/>
      <c r="B257" s="139" t="s">
        <v>80</v>
      </c>
      <c r="C257" s="356" t="s">
        <v>183</v>
      </c>
      <c r="D257" s="356"/>
      <c r="E257" s="356"/>
      <c r="F257" s="233" t="s">
        <v>178</v>
      </c>
      <c r="G257" s="294"/>
      <c r="H257" s="294"/>
      <c r="I257" s="294"/>
      <c r="J257" s="294"/>
      <c r="K257" s="294"/>
      <c r="L257" s="294"/>
      <c r="M257" s="294"/>
      <c r="N257" s="294"/>
      <c r="O257" s="294"/>
      <c r="P257" s="294"/>
      <c r="Q257" s="113"/>
      <c r="R257" s="113"/>
    </row>
    <row r="258" spans="1:18" ht="15" customHeight="1">
      <c r="A258" s="179"/>
      <c r="B258" s="139"/>
      <c r="C258" s="356"/>
      <c r="D258" s="356"/>
      <c r="E258" s="356"/>
      <c r="F258" s="233" t="s">
        <v>179</v>
      </c>
      <c r="G258" s="295"/>
      <c r="H258" s="295"/>
      <c r="I258" s="295"/>
      <c r="J258" s="295"/>
      <c r="K258" s="295"/>
      <c r="L258" s="295"/>
      <c r="M258" s="295"/>
      <c r="N258" s="295"/>
      <c r="O258" s="295"/>
      <c r="P258" s="295"/>
      <c r="Q258" s="113"/>
      <c r="R258" s="113"/>
    </row>
    <row r="259" spans="1:18" ht="15" customHeight="1">
      <c r="A259" s="179"/>
      <c r="B259" s="139" t="s">
        <v>82</v>
      </c>
      <c r="C259" s="356" t="s">
        <v>210</v>
      </c>
      <c r="D259" s="356"/>
      <c r="E259" s="356"/>
      <c r="F259" s="233" t="s">
        <v>178</v>
      </c>
      <c r="G259" s="294"/>
      <c r="H259" s="294"/>
      <c r="I259" s="294"/>
      <c r="J259" s="294"/>
      <c r="K259" s="294"/>
      <c r="L259" s="294"/>
      <c r="M259" s="294"/>
      <c r="N259" s="294"/>
      <c r="O259" s="294"/>
      <c r="P259" s="294"/>
      <c r="Q259" s="113"/>
      <c r="R259" s="113"/>
    </row>
    <row r="260" spans="1:18" ht="15" customHeight="1">
      <c r="A260" s="179"/>
      <c r="B260" s="139"/>
      <c r="C260" s="356"/>
      <c r="D260" s="356"/>
      <c r="E260" s="356"/>
      <c r="F260" s="233" t="s">
        <v>179</v>
      </c>
      <c r="G260" s="295"/>
      <c r="H260" s="295"/>
      <c r="I260" s="295"/>
      <c r="J260" s="295"/>
      <c r="K260" s="295"/>
      <c r="L260" s="295"/>
      <c r="M260" s="295"/>
      <c r="N260" s="295"/>
      <c r="O260" s="295"/>
      <c r="P260" s="295"/>
      <c r="Q260" s="113"/>
      <c r="R260" s="113"/>
    </row>
    <row r="261" spans="1:18" ht="15" customHeight="1">
      <c r="A261" s="179"/>
      <c r="B261" s="139" t="s">
        <v>84</v>
      </c>
      <c r="C261" s="356" t="s">
        <v>185</v>
      </c>
      <c r="D261" s="356"/>
      <c r="E261" s="356"/>
      <c r="F261" s="233" t="s">
        <v>178</v>
      </c>
      <c r="G261" s="294"/>
      <c r="H261" s="294"/>
      <c r="I261" s="294"/>
      <c r="J261" s="294"/>
      <c r="K261" s="294"/>
      <c r="L261" s="294"/>
      <c r="M261" s="294"/>
      <c r="N261" s="294"/>
      <c r="O261" s="294"/>
      <c r="P261" s="294"/>
      <c r="Q261" s="113"/>
      <c r="R261" s="113"/>
    </row>
    <row r="262" spans="1:18" ht="15" customHeight="1">
      <c r="A262" s="179"/>
      <c r="B262" s="139"/>
      <c r="C262" s="356"/>
      <c r="D262" s="356"/>
      <c r="E262" s="356"/>
      <c r="F262" s="233" t="s">
        <v>179</v>
      </c>
      <c r="G262" s="295"/>
      <c r="H262" s="295"/>
      <c r="I262" s="295"/>
      <c r="J262" s="295"/>
      <c r="K262" s="295"/>
      <c r="L262" s="295"/>
      <c r="M262" s="295"/>
      <c r="N262" s="295"/>
      <c r="O262" s="295"/>
      <c r="P262" s="295"/>
      <c r="Q262" s="113"/>
      <c r="R262" s="113"/>
    </row>
    <row r="263" spans="1:18" ht="15" customHeight="1">
      <c r="A263" s="179"/>
      <c r="B263" s="139" t="s">
        <v>86</v>
      </c>
      <c r="C263" s="356" t="s">
        <v>211</v>
      </c>
      <c r="D263" s="356"/>
      <c r="E263" s="356"/>
      <c r="F263" s="233" t="s">
        <v>178</v>
      </c>
      <c r="G263" s="294"/>
      <c r="H263" s="294"/>
      <c r="I263" s="294"/>
      <c r="J263" s="294"/>
      <c r="K263" s="294"/>
      <c r="L263" s="294"/>
      <c r="M263" s="294"/>
      <c r="N263" s="294"/>
      <c r="O263" s="294"/>
      <c r="P263" s="294"/>
      <c r="Q263" s="113"/>
      <c r="R263" s="113"/>
    </row>
    <row r="264" spans="1:18" ht="15" customHeight="1">
      <c r="A264" s="179"/>
      <c r="B264" s="139"/>
      <c r="C264" s="356"/>
      <c r="D264" s="356"/>
      <c r="E264" s="356"/>
      <c r="F264" s="233" t="s">
        <v>179</v>
      </c>
      <c r="G264" s="295"/>
      <c r="H264" s="295"/>
      <c r="I264" s="295"/>
      <c r="J264" s="295"/>
      <c r="K264" s="295"/>
      <c r="L264" s="295"/>
      <c r="M264" s="295"/>
      <c r="N264" s="295"/>
      <c r="O264" s="295"/>
      <c r="P264" s="295"/>
      <c r="Q264" s="113"/>
      <c r="R264" s="113"/>
    </row>
    <row r="265" spans="1:18" ht="15" customHeight="1">
      <c r="A265" s="179"/>
      <c r="B265" s="139" t="s">
        <v>88</v>
      </c>
      <c r="C265" s="356" t="s">
        <v>187</v>
      </c>
      <c r="D265" s="356"/>
      <c r="E265" s="356"/>
      <c r="F265" s="233" t="s">
        <v>178</v>
      </c>
      <c r="G265" s="294"/>
      <c r="H265" s="294"/>
      <c r="I265" s="294"/>
      <c r="J265" s="294"/>
      <c r="K265" s="294"/>
      <c r="L265" s="294"/>
      <c r="M265" s="294"/>
      <c r="N265" s="294"/>
      <c r="O265" s="294"/>
      <c r="P265" s="294"/>
      <c r="Q265" s="113"/>
      <c r="R265" s="113"/>
    </row>
    <row r="266" spans="1:18" ht="15" customHeight="1">
      <c r="A266" s="179"/>
      <c r="B266" s="139"/>
      <c r="C266" s="356"/>
      <c r="D266" s="356"/>
      <c r="E266" s="356"/>
      <c r="F266" s="233" t="s">
        <v>179</v>
      </c>
      <c r="G266" s="295"/>
      <c r="H266" s="295"/>
      <c r="I266" s="295"/>
      <c r="J266" s="295"/>
      <c r="K266" s="295"/>
      <c r="L266" s="295"/>
      <c r="M266" s="295"/>
      <c r="N266" s="295"/>
      <c r="O266" s="295"/>
      <c r="P266" s="295"/>
      <c r="Q266" s="113"/>
      <c r="R266" s="113"/>
    </row>
    <row r="267" spans="1:18" ht="15" customHeight="1">
      <c r="A267" s="179"/>
      <c r="B267" s="139" t="s">
        <v>90</v>
      </c>
      <c r="C267" s="356" t="s">
        <v>212</v>
      </c>
      <c r="D267" s="356"/>
      <c r="E267" s="356"/>
      <c r="F267" s="233" t="s">
        <v>178</v>
      </c>
      <c r="G267" s="294"/>
      <c r="H267" s="294"/>
      <c r="I267" s="294"/>
      <c r="J267" s="294"/>
      <c r="K267" s="294"/>
      <c r="L267" s="294"/>
      <c r="M267" s="294"/>
      <c r="N267" s="294"/>
      <c r="O267" s="294"/>
      <c r="P267" s="294"/>
      <c r="Q267" s="113"/>
      <c r="R267" s="113"/>
    </row>
    <row r="268" spans="1:18" ht="15" customHeight="1">
      <c r="A268" s="179"/>
      <c r="B268" s="139"/>
      <c r="C268" s="356"/>
      <c r="D268" s="356"/>
      <c r="E268" s="356"/>
      <c r="F268" s="233" t="s">
        <v>179</v>
      </c>
      <c r="G268" s="295"/>
      <c r="H268" s="295"/>
      <c r="I268" s="295"/>
      <c r="J268" s="295"/>
      <c r="K268" s="295"/>
      <c r="L268" s="295"/>
      <c r="M268" s="295"/>
      <c r="N268" s="295"/>
      <c r="O268" s="295"/>
      <c r="P268" s="295"/>
      <c r="Q268" s="113"/>
      <c r="R268" s="113"/>
    </row>
    <row r="269" spans="1:18" ht="15" customHeight="1">
      <c r="A269" s="179"/>
      <c r="B269" s="139" t="s">
        <v>92</v>
      </c>
      <c r="C269" s="359" t="s">
        <v>98</v>
      </c>
      <c r="D269" s="359"/>
      <c r="E269" s="359"/>
      <c r="F269" s="234" t="s">
        <v>178</v>
      </c>
      <c r="G269" s="231">
        <f>G255+G257+G259+G261+G263+G265+G267</f>
        <v>0</v>
      </c>
      <c r="H269" s="231">
        <f t="shared" ref="H269:P269" si="46">H255+H257+H259+H261+H263+H265+H267</f>
        <v>0</v>
      </c>
      <c r="I269" s="231">
        <f t="shared" si="46"/>
        <v>0</v>
      </c>
      <c r="J269" s="231">
        <f t="shared" si="46"/>
        <v>0</v>
      </c>
      <c r="K269" s="231">
        <f t="shared" si="46"/>
        <v>0</v>
      </c>
      <c r="L269" s="231">
        <f t="shared" si="46"/>
        <v>0</v>
      </c>
      <c r="M269" s="231">
        <f t="shared" si="46"/>
        <v>0</v>
      </c>
      <c r="N269" s="231">
        <f t="shared" si="46"/>
        <v>0</v>
      </c>
      <c r="O269" s="231">
        <f t="shared" si="46"/>
        <v>0</v>
      </c>
      <c r="P269" s="231">
        <f t="shared" si="46"/>
        <v>0</v>
      </c>
      <c r="Q269" s="113"/>
      <c r="R269" s="113"/>
    </row>
    <row r="270" spans="1:18" ht="15" customHeight="1">
      <c r="A270" s="179"/>
      <c r="B270" s="113"/>
      <c r="C270" s="359"/>
      <c r="D270" s="359"/>
      <c r="E270" s="359"/>
      <c r="F270" s="234" t="s">
        <v>179</v>
      </c>
      <c r="G270" s="196">
        <f>G256+G258+G260+G262+G264+G266+G268</f>
        <v>0</v>
      </c>
      <c r="H270" s="196">
        <f t="shared" ref="H270:P270" si="47">H256+H258+H260+H262+H264+H266+H268</f>
        <v>0</v>
      </c>
      <c r="I270" s="196">
        <f t="shared" si="47"/>
        <v>0</v>
      </c>
      <c r="J270" s="196">
        <f t="shared" si="47"/>
        <v>0</v>
      </c>
      <c r="K270" s="196">
        <f t="shared" si="47"/>
        <v>0</v>
      </c>
      <c r="L270" s="196">
        <f t="shared" si="47"/>
        <v>0</v>
      </c>
      <c r="M270" s="196">
        <f t="shared" si="47"/>
        <v>0</v>
      </c>
      <c r="N270" s="196">
        <f t="shared" si="47"/>
        <v>0</v>
      </c>
      <c r="O270" s="196">
        <f t="shared" si="47"/>
        <v>0</v>
      </c>
      <c r="P270" s="196">
        <f t="shared" si="47"/>
        <v>0</v>
      </c>
      <c r="Q270" s="114"/>
      <c r="R270" s="114"/>
    </row>
    <row r="271" spans="1:18" ht="15" customHeight="1">
      <c r="A271" s="179"/>
      <c r="B271" s="113"/>
      <c r="C271" s="218"/>
      <c r="D271" s="218"/>
      <c r="E271" s="218"/>
      <c r="F271" s="219"/>
      <c r="G271" s="218"/>
      <c r="H271" s="218"/>
      <c r="I271" s="218"/>
      <c r="J271" s="218"/>
      <c r="K271" s="218"/>
      <c r="L271" s="218"/>
      <c r="M271" s="218"/>
      <c r="N271" s="218"/>
      <c r="O271" s="218"/>
      <c r="P271" s="218"/>
      <c r="Q271" s="114"/>
      <c r="R271" s="114"/>
    </row>
    <row r="272" spans="1:18" ht="21" customHeight="1">
      <c r="A272" s="222">
        <v>2.2200000000000002</v>
      </c>
      <c r="B272" s="174" t="s">
        <v>215</v>
      </c>
      <c r="C272" s="174"/>
      <c r="D272" s="176"/>
      <c r="E272" s="176"/>
      <c r="F272" s="176"/>
      <c r="G272" s="227"/>
      <c r="H272" s="227"/>
      <c r="I272" s="227"/>
      <c r="J272" s="227"/>
      <c r="K272" s="227"/>
      <c r="L272" s="227"/>
      <c r="M272" s="227"/>
      <c r="N272" s="227"/>
      <c r="O272" s="227"/>
      <c r="P272" s="227"/>
      <c r="Q272" s="227"/>
      <c r="R272" s="114"/>
    </row>
    <row r="273" spans="1:18" ht="15" customHeight="1">
      <c r="A273" s="179"/>
      <c r="B273" s="157"/>
      <c r="C273" s="133"/>
      <c r="D273" s="135"/>
      <c r="E273" s="135"/>
      <c r="F273" s="135"/>
      <c r="G273" s="114"/>
      <c r="H273" s="114"/>
      <c r="I273" s="114"/>
      <c r="J273" s="114"/>
      <c r="K273" s="114"/>
      <c r="L273" s="114"/>
      <c r="M273" s="114"/>
      <c r="N273" s="114"/>
      <c r="O273" s="114"/>
      <c r="P273" s="114"/>
      <c r="Q273" s="114"/>
      <c r="R273" s="114"/>
    </row>
    <row r="274" spans="1:18" ht="21" customHeight="1">
      <c r="A274" s="179"/>
      <c r="B274" s="157"/>
      <c r="C274" s="133"/>
      <c r="D274" s="135"/>
      <c r="E274" s="135"/>
      <c r="F274" s="135"/>
      <c r="G274" s="350" t="s">
        <v>216</v>
      </c>
      <c r="H274" s="351"/>
      <c r="I274" s="351"/>
      <c r="J274" s="351"/>
      <c r="K274" s="351"/>
      <c r="L274" s="351"/>
      <c r="M274" s="351"/>
      <c r="N274" s="351"/>
      <c r="O274" s="351"/>
      <c r="P274" s="352"/>
      <c r="Q274" s="114"/>
      <c r="R274" s="114"/>
    </row>
    <row r="275" spans="1:18" ht="21" customHeight="1">
      <c r="A275" s="179"/>
      <c r="B275" s="113"/>
      <c r="C275" s="205"/>
      <c r="D275" s="205"/>
      <c r="E275" s="205"/>
      <c r="F275" s="205"/>
      <c r="G275" s="230" t="s">
        <v>79</v>
      </c>
      <c r="H275" s="230" t="s">
        <v>81</v>
      </c>
      <c r="I275" s="230" t="s">
        <v>83</v>
      </c>
      <c r="J275" s="230" t="s">
        <v>85</v>
      </c>
      <c r="K275" s="230" t="s">
        <v>87</v>
      </c>
      <c r="L275" s="230" t="s">
        <v>89</v>
      </c>
      <c r="M275" s="230" t="s">
        <v>91</v>
      </c>
      <c r="N275" s="230" t="s">
        <v>93</v>
      </c>
      <c r="O275" s="230" t="s">
        <v>95</v>
      </c>
      <c r="P275" s="230" t="s">
        <v>97</v>
      </c>
      <c r="Q275" s="114"/>
      <c r="R275" s="114"/>
    </row>
    <row r="276" spans="1:18" ht="15" customHeight="1">
      <c r="A276" s="179"/>
      <c r="B276" s="216" t="s">
        <v>78</v>
      </c>
      <c r="C276" s="360" t="s">
        <v>209</v>
      </c>
      <c r="D276" s="361"/>
      <c r="E276" s="362"/>
      <c r="F276" s="233" t="s">
        <v>178</v>
      </c>
      <c r="G276" s="294"/>
      <c r="H276" s="294"/>
      <c r="I276" s="294"/>
      <c r="J276" s="294"/>
      <c r="K276" s="294"/>
      <c r="L276" s="294"/>
      <c r="M276" s="294"/>
      <c r="N276" s="294"/>
      <c r="O276" s="294"/>
      <c r="P276" s="294"/>
      <c r="Q276" s="114"/>
      <c r="R276" s="114"/>
    </row>
    <row r="277" spans="1:18" ht="15" customHeight="1">
      <c r="A277" s="179"/>
      <c r="B277" s="216"/>
      <c r="C277" s="363"/>
      <c r="D277" s="364"/>
      <c r="E277" s="365"/>
      <c r="F277" s="233" t="s">
        <v>179</v>
      </c>
      <c r="G277" s="295"/>
      <c r="H277" s="295"/>
      <c r="I277" s="295"/>
      <c r="J277" s="295"/>
      <c r="K277" s="295"/>
      <c r="L277" s="295"/>
      <c r="M277" s="295"/>
      <c r="N277" s="295"/>
      <c r="O277" s="295"/>
      <c r="P277" s="295"/>
      <c r="Q277" s="114"/>
      <c r="R277" s="114"/>
    </row>
    <row r="278" spans="1:18" ht="15" customHeight="1">
      <c r="A278" s="179"/>
      <c r="B278" s="139" t="s">
        <v>80</v>
      </c>
      <c r="C278" s="356" t="s">
        <v>183</v>
      </c>
      <c r="D278" s="356"/>
      <c r="E278" s="356"/>
      <c r="F278" s="233" t="s">
        <v>178</v>
      </c>
      <c r="G278" s="294"/>
      <c r="H278" s="294"/>
      <c r="I278" s="294"/>
      <c r="J278" s="294"/>
      <c r="K278" s="294"/>
      <c r="L278" s="294"/>
      <c r="M278" s="294"/>
      <c r="N278" s="294"/>
      <c r="O278" s="294"/>
      <c r="P278" s="294"/>
      <c r="Q278" s="114"/>
      <c r="R278" s="114"/>
    </row>
    <row r="279" spans="1:18" ht="15" customHeight="1">
      <c r="A279" s="179"/>
      <c r="B279" s="139"/>
      <c r="C279" s="356"/>
      <c r="D279" s="356"/>
      <c r="E279" s="356"/>
      <c r="F279" s="233" t="s">
        <v>179</v>
      </c>
      <c r="G279" s="295"/>
      <c r="H279" s="295"/>
      <c r="I279" s="295"/>
      <c r="J279" s="295"/>
      <c r="K279" s="295"/>
      <c r="L279" s="295"/>
      <c r="M279" s="295"/>
      <c r="N279" s="295"/>
      <c r="O279" s="295"/>
      <c r="P279" s="295"/>
      <c r="Q279" s="114"/>
      <c r="R279" s="114"/>
    </row>
    <row r="280" spans="1:18" ht="15" customHeight="1">
      <c r="A280" s="179"/>
      <c r="B280" s="139" t="s">
        <v>82</v>
      </c>
      <c r="C280" s="356" t="s">
        <v>210</v>
      </c>
      <c r="D280" s="356"/>
      <c r="E280" s="356"/>
      <c r="F280" s="233" t="s">
        <v>178</v>
      </c>
      <c r="G280" s="294"/>
      <c r="H280" s="294"/>
      <c r="I280" s="294"/>
      <c r="J280" s="294"/>
      <c r="K280" s="294"/>
      <c r="L280" s="294"/>
      <c r="M280" s="294"/>
      <c r="N280" s="294"/>
      <c r="O280" s="294"/>
      <c r="P280" s="294"/>
      <c r="Q280" s="114"/>
      <c r="R280" s="114"/>
    </row>
    <row r="281" spans="1:18" ht="15" customHeight="1">
      <c r="A281" s="179"/>
      <c r="B281" s="139"/>
      <c r="C281" s="356"/>
      <c r="D281" s="356"/>
      <c r="E281" s="356"/>
      <c r="F281" s="233" t="s">
        <v>179</v>
      </c>
      <c r="G281" s="295"/>
      <c r="H281" s="295"/>
      <c r="I281" s="295"/>
      <c r="J281" s="295"/>
      <c r="K281" s="295"/>
      <c r="L281" s="295"/>
      <c r="M281" s="295"/>
      <c r="N281" s="295"/>
      <c r="O281" s="295"/>
      <c r="P281" s="295"/>
      <c r="Q281" s="114"/>
      <c r="R281" s="114"/>
    </row>
    <row r="282" spans="1:18" ht="15" customHeight="1">
      <c r="A282" s="179"/>
      <c r="B282" s="139" t="s">
        <v>84</v>
      </c>
      <c r="C282" s="356" t="s">
        <v>185</v>
      </c>
      <c r="D282" s="356"/>
      <c r="E282" s="356"/>
      <c r="F282" s="233" t="s">
        <v>178</v>
      </c>
      <c r="G282" s="294"/>
      <c r="H282" s="294"/>
      <c r="I282" s="294"/>
      <c r="J282" s="294"/>
      <c r="K282" s="294"/>
      <c r="L282" s="294"/>
      <c r="M282" s="294"/>
      <c r="N282" s="294"/>
      <c r="O282" s="294"/>
      <c r="P282" s="294"/>
      <c r="Q282" s="114"/>
      <c r="R282" s="114"/>
    </row>
    <row r="283" spans="1:18" ht="15" customHeight="1">
      <c r="A283" s="179"/>
      <c r="B283" s="139"/>
      <c r="C283" s="356"/>
      <c r="D283" s="356"/>
      <c r="E283" s="356"/>
      <c r="F283" s="233" t="s">
        <v>179</v>
      </c>
      <c r="G283" s="295"/>
      <c r="H283" s="295"/>
      <c r="I283" s="295"/>
      <c r="J283" s="295"/>
      <c r="K283" s="295"/>
      <c r="L283" s="295"/>
      <c r="M283" s="295"/>
      <c r="N283" s="295"/>
      <c r="O283" s="295"/>
      <c r="P283" s="295"/>
      <c r="Q283" s="114"/>
      <c r="R283" s="114"/>
    </row>
    <row r="284" spans="1:18" ht="15" customHeight="1">
      <c r="A284" s="179"/>
      <c r="B284" s="139" t="s">
        <v>86</v>
      </c>
      <c r="C284" s="356" t="s">
        <v>211</v>
      </c>
      <c r="D284" s="356"/>
      <c r="E284" s="356"/>
      <c r="F284" s="233" t="s">
        <v>178</v>
      </c>
      <c r="G284" s="294"/>
      <c r="H284" s="294"/>
      <c r="I284" s="294"/>
      <c r="J284" s="294"/>
      <c r="K284" s="294"/>
      <c r="L284" s="294"/>
      <c r="M284" s="294"/>
      <c r="N284" s="294"/>
      <c r="O284" s="294"/>
      <c r="P284" s="294"/>
      <c r="Q284" s="114"/>
      <c r="R284" s="114"/>
    </row>
    <row r="285" spans="1:18" ht="15" customHeight="1">
      <c r="A285" s="179"/>
      <c r="B285" s="139"/>
      <c r="C285" s="356"/>
      <c r="D285" s="356"/>
      <c r="E285" s="356"/>
      <c r="F285" s="233" t="s">
        <v>179</v>
      </c>
      <c r="G285" s="295"/>
      <c r="H285" s="295"/>
      <c r="I285" s="295"/>
      <c r="J285" s="295"/>
      <c r="K285" s="295"/>
      <c r="L285" s="295"/>
      <c r="M285" s="295"/>
      <c r="N285" s="295"/>
      <c r="O285" s="295"/>
      <c r="P285" s="295"/>
      <c r="Q285" s="114"/>
      <c r="R285" s="114"/>
    </row>
    <row r="286" spans="1:18" ht="15" customHeight="1">
      <c r="A286" s="179"/>
      <c r="B286" s="139" t="s">
        <v>88</v>
      </c>
      <c r="C286" s="356" t="s">
        <v>187</v>
      </c>
      <c r="D286" s="356"/>
      <c r="E286" s="356"/>
      <c r="F286" s="233" t="s">
        <v>178</v>
      </c>
      <c r="G286" s="294"/>
      <c r="H286" s="294"/>
      <c r="I286" s="294"/>
      <c r="J286" s="294"/>
      <c r="K286" s="294"/>
      <c r="L286" s="294"/>
      <c r="M286" s="294"/>
      <c r="N286" s="294"/>
      <c r="O286" s="294"/>
      <c r="P286" s="294"/>
      <c r="Q286" s="114"/>
      <c r="R286" s="114"/>
    </row>
    <row r="287" spans="1:18" ht="15" customHeight="1">
      <c r="A287" s="179"/>
      <c r="B287" s="139"/>
      <c r="C287" s="356"/>
      <c r="D287" s="356"/>
      <c r="E287" s="356"/>
      <c r="F287" s="233" t="s">
        <v>179</v>
      </c>
      <c r="G287" s="295"/>
      <c r="H287" s="295"/>
      <c r="I287" s="295"/>
      <c r="J287" s="295"/>
      <c r="K287" s="295"/>
      <c r="L287" s="295"/>
      <c r="M287" s="295"/>
      <c r="N287" s="295"/>
      <c r="O287" s="295"/>
      <c r="P287" s="295"/>
      <c r="Q287" s="114"/>
      <c r="R287" s="114"/>
    </row>
    <row r="288" spans="1:18" ht="15" customHeight="1">
      <c r="A288" s="179"/>
      <c r="B288" s="139" t="s">
        <v>90</v>
      </c>
      <c r="C288" s="356" t="s">
        <v>212</v>
      </c>
      <c r="D288" s="356"/>
      <c r="E288" s="356"/>
      <c r="F288" s="233" t="s">
        <v>178</v>
      </c>
      <c r="G288" s="294"/>
      <c r="H288" s="294"/>
      <c r="I288" s="294"/>
      <c r="J288" s="294"/>
      <c r="K288" s="294"/>
      <c r="L288" s="294"/>
      <c r="M288" s="294"/>
      <c r="N288" s="294"/>
      <c r="O288" s="294"/>
      <c r="P288" s="294"/>
      <c r="Q288" s="114"/>
      <c r="R288" s="114"/>
    </row>
    <row r="289" spans="1:18" ht="15" customHeight="1">
      <c r="A289" s="179"/>
      <c r="B289" s="139"/>
      <c r="C289" s="356"/>
      <c r="D289" s="356"/>
      <c r="E289" s="356"/>
      <c r="F289" s="233" t="s">
        <v>179</v>
      </c>
      <c r="G289" s="295"/>
      <c r="H289" s="295"/>
      <c r="I289" s="295"/>
      <c r="J289" s="295"/>
      <c r="K289" s="295"/>
      <c r="L289" s="295"/>
      <c r="M289" s="295"/>
      <c r="N289" s="295"/>
      <c r="O289" s="295"/>
      <c r="P289" s="295"/>
      <c r="Q289" s="114"/>
      <c r="R289" s="114"/>
    </row>
    <row r="290" spans="1:18" ht="15" customHeight="1">
      <c r="A290" s="179"/>
      <c r="B290" s="139" t="s">
        <v>92</v>
      </c>
      <c r="C290" s="359" t="s">
        <v>98</v>
      </c>
      <c r="D290" s="359"/>
      <c r="E290" s="359"/>
      <c r="F290" s="234" t="s">
        <v>178</v>
      </c>
      <c r="G290" s="231">
        <f>G276+G278+G280+G282+G284+G286+G288</f>
        <v>0</v>
      </c>
      <c r="H290" s="231">
        <f t="shared" ref="H290:P290" si="48">H276+H278+H280+H282+H284+H286+H288</f>
        <v>0</v>
      </c>
      <c r="I290" s="231">
        <f t="shared" si="48"/>
        <v>0</v>
      </c>
      <c r="J290" s="231">
        <f t="shared" si="48"/>
        <v>0</v>
      </c>
      <c r="K290" s="231">
        <f t="shared" si="48"/>
        <v>0</v>
      </c>
      <c r="L290" s="231">
        <f t="shared" si="48"/>
        <v>0</v>
      </c>
      <c r="M290" s="231">
        <f t="shared" si="48"/>
        <v>0</v>
      </c>
      <c r="N290" s="231">
        <f t="shared" si="48"/>
        <v>0</v>
      </c>
      <c r="O290" s="231">
        <f t="shared" si="48"/>
        <v>0</v>
      </c>
      <c r="P290" s="231">
        <f t="shared" si="48"/>
        <v>0</v>
      </c>
      <c r="Q290" s="114"/>
      <c r="R290" s="114"/>
    </row>
    <row r="291" spans="1:18" ht="15" customHeight="1">
      <c r="A291" s="179"/>
      <c r="B291" s="113"/>
      <c r="C291" s="359"/>
      <c r="D291" s="359"/>
      <c r="E291" s="359"/>
      <c r="F291" s="234" t="s">
        <v>179</v>
      </c>
      <c r="G291" s="196">
        <f>G277+G279+G281+G283+G285+G287+G289</f>
        <v>0</v>
      </c>
      <c r="H291" s="196">
        <f t="shared" ref="H291:P291" si="49">H277+H279+H281+H283+H285+H287+H289</f>
        <v>0</v>
      </c>
      <c r="I291" s="196">
        <f t="shared" si="49"/>
        <v>0</v>
      </c>
      <c r="J291" s="196">
        <f t="shared" si="49"/>
        <v>0</v>
      </c>
      <c r="K291" s="196">
        <f t="shared" si="49"/>
        <v>0</v>
      </c>
      <c r="L291" s="196">
        <f t="shared" si="49"/>
        <v>0</v>
      </c>
      <c r="M291" s="196">
        <f t="shared" si="49"/>
        <v>0</v>
      </c>
      <c r="N291" s="196">
        <f t="shared" si="49"/>
        <v>0</v>
      </c>
      <c r="O291" s="196">
        <f t="shared" si="49"/>
        <v>0</v>
      </c>
      <c r="P291" s="196">
        <f t="shared" si="49"/>
        <v>0</v>
      </c>
      <c r="Q291" s="114"/>
      <c r="R291" s="114"/>
    </row>
    <row r="292" spans="1:18" ht="15" customHeight="1">
      <c r="A292" s="179"/>
      <c r="B292" s="113"/>
      <c r="C292" s="218"/>
      <c r="D292" s="218"/>
      <c r="E292" s="218"/>
      <c r="F292" s="219"/>
      <c r="G292" s="218"/>
      <c r="H292" s="218"/>
      <c r="I292" s="218"/>
      <c r="J292" s="218"/>
      <c r="K292" s="218"/>
      <c r="L292" s="218"/>
      <c r="M292" s="218"/>
      <c r="N292" s="218"/>
      <c r="O292" s="218"/>
      <c r="P292" s="218"/>
      <c r="Q292" s="114"/>
      <c r="R292" s="114"/>
    </row>
    <row r="293" spans="1:18" ht="21" customHeight="1">
      <c r="A293" s="222">
        <v>2.23</v>
      </c>
      <c r="B293" s="174" t="s">
        <v>217</v>
      </c>
      <c r="C293" s="174"/>
      <c r="D293" s="176"/>
      <c r="E293" s="176"/>
      <c r="F293" s="176"/>
      <c r="G293" s="227"/>
      <c r="H293" s="227"/>
      <c r="I293" s="227"/>
      <c r="J293" s="227"/>
      <c r="K293" s="227"/>
      <c r="L293" s="227"/>
      <c r="M293" s="227"/>
      <c r="N293" s="227"/>
      <c r="O293" s="227"/>
      <c r="P293" s="227"/>
      <c r="Q293" s="227"/>
      <c r="R293" s="114"/>
    </row>
    <row r="294" spans="1:18" ht="15" customHeight="1">
      <c r="A294" s="179"/>
      <c r="B294" s="157"/>
      <c r="C294" s="133"/>
      <c r="D294" s="135"/>
      <c r="E294" s="135"/>
      <c r="F294" s="135"/>
      <c r="G294" s="114"/>
      <c r="H294" s="114"/>
      <c r="I294" s="114"/>
      <c r="J294" s="114"/>
      <c r="K294" s="114"/>
      <c r="L294" s="114"/>
      <c r="M294" s="114"/>
      <c r="N294" s="114"/>
      <c r="O294" s="114"/>
      <c r="P294" s="114"/>
      <c r="Q294" s="114"/>
      <c r="R294" s="114"/>
    </row>
    <row r="295" spans="1:18" ht="21" customHeight="1">
      <c r="A295" s="179"/>
      <c r="B295" s="157"/>
      <c r="C295" s="133"/>
      <c r="D295" s="135"/>
      <c r="E295" s="135"/>
      <c r="F295" s="135"/>
      <c r="G295" s="350" t="s">
        <v>218</v>
      </c>
      <c r="H295" s="351"/>
      <c r="I295" s="351"/>
      <c r="J295" s="351"/>
      <c r="K295" s="351"/>
      <c r="L295" s="351"/>
      <c r="M295" s="351"/>
      <c r="N295" s="351"/>
      <c r="O295" s="351"/>
      <c r="P295" s="352"/>
      <c r="Q295" s="114"/>
      <c r="R295" s="114"/>
    </row>
    <row r="296" spans="1:18" ht="15" customHeight="1">
      <c r="A296" s="179"/>
      <c r="B296" s="113"/>
      <c r="C296" s="205"/>
      <c r="D296" s="205"/>
      <c r="E296" s="205"/>
      <c r="F296" s="205"/>
      <c r="G296" s="230" t="s">
        <v>79</v>
      </c>
      <c r="H296" s="230" t="s">
        <v>81</v>
      </c>
      <c r="I296" s="230" t="s">
        <v>83</v>
      </c>
      <c r="J296" s="230" t="s">
        <v>85</v>
      </c>
      <c r="K296" s="230" t="s">
        <v>87</v>
      </c>
      <c r="L296" s="230" t="s">
        <v>89</v>
      </c>
      <c r="M296" s="230" t="s">
        <v>91</v>
      </c>
      <c r="N296" s="230" t="s">
        <v>93</v>
      </c>
      <c r="O296" s="230" t="s">
        <v>95</v>
      </c>
      <c r="P296" s="230" t="s">
        <v>97</v>
      </c>
      <c r="Q296" s="114"/>
      <c r="R296" s="114"/>
    </row>
    <row r="297" spans="1:18" ht="15" customHeight="1">
      <c r="A297" s="179"/>
      <c r="B297" s="216" t="s">
        <v>78</v>
      </c>
      <c r="C297" s="360" t="s">
        <v>209</v>
      </c>
      <c r="D297" s="361"/>
      <c r="E297" s="362"/>
      <c r="F297" s="233" t="s">
        <v>178</v>
      </c>
      <c r="G297" s="294"/>
      <c r="H297" s="294"/>
      <c r="I297" s="294"/>
      <c r="J297" s="294"/>
      <c r="K297" s="294"/>
      <c r="L297" s="294"/>
      <c r="M297" s="294"/>
      <c r="N297" s="294"/>
      <c r="O297" s="294"/>
      <c r="P297" s="294"/>
      <c r="Q297" s="114"/>
      <c r="R297" s="114"/>
    </row>
    <row r="298" spans="1:18" ht="15" customHeight="1">
      <c r="A298" s="179"/>
      <c r="B298" s="216"/>
      <c r="C298" s="363"/>
      <c r="D298" s="364"/>
      <c r="E298" s="365"/>
      <c r="F298" s="233" t="s">
        <v>179</v>
      </c>
      <c r="G298" s="295"/>
      <c r="H298" s="295"/>
      <c r="I298" s="295"/>
      <c r="J298" s="295"/>
      <c r="K298" s="295"/>
      <c r="L298" s="295"/>
      <c r="M298" s="295"/>
      <c r="N298" s="295"/>
      <c r="O298" s="295"/>
      <c r="P298" s="295"/>
      <c r="Q298" s="114"/>
      <c r="R298" s="114"/>
    </row>
    <row r="299" spans="1:18" ht="15" customHeight="1">
      <c r="A299" s="179"/>
      <c r="B299" s="139" t="s">
        <v>80</v>
      </c>
      <c r="C299" s="356" t="s">
        <v>183</v>
      </c>
      <c r="D299" s="356"/>
      <c r="E299" s="356"/>
      <c r="F299" s="233" t="s">
        <v>178</v>
      </c>
      <c r="G299" s="294"/>
      <c r="H299" s="294"/>
      <c r="I299" s="294"/>
      <c r="J299" s="294"/>
      <c r="K299" s="294"/>
      <c r="L299" s="294"/>
      <c r="M299" s="294"/>
      <c r="N299" s="294"/>
      <c r="O299" s="294"/>
      <c r="P299" s="294"/>
      <c r="Q299" s="114"/>
      <c r="R299" s="114"/>
    </row>
    <row r="300" spans="1:18" ht="15" customHeight="1">
      <c r="A300" s="179"/>
      <c r="B300" s="139"/>
      <c r="C300" s="356"/>
      <c r="D300" s="356"/>
      <c r="E300" s="356"/>
      <c r="F300" s="233" t="s">
        <v>179</v>
      </c>
      <c r="G300" s="295"/>
      <c r="H300" s="295"/>
      <c r="I300" s="295"/>
      <c r="J300" s="295"/>
      <c r="K300" s="295"/>
      <c r="L300" s="295"/>
      <c r="M300" s="295"/>
      <c r="N300" s="295"/>
      <c r="O300" s="295"/>
      <c r="P300" s="295"/>
      <c r="Q300" s="114"/>
      <c r="R300" s="114"/>
    </row>
    <row r="301" spans="1:18" ht="15" customHeight="1">
      <c r="A301" s="179"/>
      <c r="B301" s="139" t="s">
        <v>82</v>
      </c>
      <c r="C301" s="356" t="s">
        <v>210</v>
      </c>
      <c r="D301" s="356"/>
      <c r="E301" s="356"/>
      <c r="F301" s="233" t="s">
        <v>178</v>
      </c>
      <c r="G301" s="294"/>
      <c r="H301" s="294"/>
      <c r="I301" s="294"/>
      <c r="J301" s="294"/>
      <c r="K301" s="294"/>
      <c r="L301" s="294"/>
      <c r="M301" s="294"/>
      <c r="N301" s="294"/>
      <c r="O301" s="294"/>
      <c r="P301" s="294"/>
      <c r="Q301" s="114"/>
      <c r="R301" s="114"/>
    </row>
    <row r="302" spans="1:18" ht="15" customHeight="1">
      <c r="A302" s="179"/>
      <c r="B302" s="139"/>
      <c r="C302" s="356"/>
      <c r="D302" s="356"/>
      <c r="E302" s="356"/>
      <c r="F302" s="233" t="s">
        <v>179</v>
      </c>
      <c r="G302" s="295"/>
      <c r="H302" s="295"/>
      <c r="I302" s="295"/>
      <c r="J302" s="295"/>
      <c r="K302" s="295"/>
      <c r="L302" s="295"/>
      <c r="M302" s="295"/>
      <c r="N302" s="295"/>
      <c r="O302" s="295"/>
      <c r="P302" s="295"/>
      <c r="Q302" s="114"/>
      <c r="R302" s="114"/>
    </row>
    <row r="303" spans="1:18" ht="15" customHeight="1">
      <c r="A303" s="179"/>
      <c r="B303" s="139" t="s">
        <v>84</v>
      </c>
      <c r="C303" s="356" t="s">
        <v>185</v>
      </c>
      <c r="D303" s="356"/>
      <c r="E303" s="356"/>
      <c r="F303" s="233" t="s">
        <v>178</v>
      </c>
      <c r="G303" s="294"/>
      <c r="H303" s="294"/>
      <c r="I303" s="294"/>
      <c r="J303" s="294"/>
      <c r="K303" s="294"/>
      <c r="L303" s="294"/>
      <c r="M303" s="294"/>
      <c r="N303" s="294"/>
      <c r="O303" s="294"/>
      <c r="P303" s="294"/>
      <c r="Q303" s="114"/>
      <c r="R303" s="114"/>
    </row>
    <row r="304" spans="1:18" ht="15" customHeight="1">
      <c r="A304" s="179"/>
      <c r="B304" s="139"/>
      <c r="C304" s="356"/>
      <c r="D304" s="356"/>
      <c r="E304" s="356"/>
      <c r="F304" s="233" t="s">
        <v>179</v>
      </c>
      <c r="G304" s="295"/>
      <c r="H304" s="295"/>
      <c r="I304" s="295"/>
      <c r="J304" s="295"/>
      <c r="K304" s="295"/>
      <c r="L304" s="295"/>
      <c r="M304" s="295"/>
      <c r="N304" s="295"/>
      <c r="O304" s="295"/>
      <c r="P304" s="295"/>
      <c r="Q304" s="114"/>
      <c r="R304" s="114"/>
    </row>
    <row r="305" spans="1:18" ht="15" customHeight="1">
      <c r="A305" s="179"/>
      <c r="B305" s="139" t="s">
        <v>86</v>
      </c>
      <c r="C305" s="356" t="s">
        <v>211</v>
      </c>
      <c r="D305" s="356"/>
      <c r="E305" s="356"/>
      <c r="F305" s="233" t="s">
        <v>178</v>
      </c>
      <c r="G305" s="294"/>
      <c r="H305" s="294"/>
      <c r="I305" s="294"/>
      <c r="J305" s="294"/>
      <c r="K305" s="294"/>
      <c r="L305" s="294"/>
      <c r="M305" s="294"/>
      <c r="N305" s="294"/>
      <c r="O305" s="294"/>
      <c r="P305" s="294"/>
      <c r="Q305" s="114"/>
      <c r="R305" s="114"/>
    </row>
    <row r="306" spans="1:18" ht="15" customHeight="1">
      <c r="A306" s="179"/>
      <c r="B306" s="139"/>
      <c r="C306" s="356"/>
      <c r="D306" s="356"/>
      <c r="E306" s="356"/>
      <c r="F306" s="233" t="s">
        <v>179</v>
      </c>
      <c r="G306" s="295"/>
      <c r="H306" s="295"/>
      <c r="I306" s="295"/>
      <c r="J306" s="295"/>
      <c r="K306" s="295"/>
      <c r="L306" s="295"/>
      <c r="M306" s="295"/>
      <c r="N306" s="295"/>
      <c r="O306" s="295"/>
      <c r="P306" s="295"/>
      <c r="Q306" s="114"/>
      <c r="R306" s="114"/>
    </row>
    <row r="307" spans="1:18" ht="15" customHeight="1">
      <c r="A307" s="179"/>
      <c r="B307" s="139" t="s">
        <v>88</v>
      </c>
      <c r="C307" s="356" t="s">
        <v>187</v>
      </c>
      <c r="D307" s="356"/>
      <c r="E307" s="356"/>
      <c r="F307" s="233" t="s">
        <v>178</v>
      </c>
      <c r="G307" s="294"/>
      <c r="H307" s="294"/>
      <c r="I307" s="294"/>
      <c r="J307" s="294"/>
      <c r="K307" s="294"/>
      <c r="L307" s="294"/>
      <c r="M307" s="294"/>
      <c r="N307" s="294"/>
      <c r="O307" s="294"/>
      <c r="P307" s="294"/>
      <c r="Q307" s="114"/>
      <c r="R307" s="114"/>
    </row>
    <row r="308" spans="1:18" ht="15" customHeight="1">
      <c r="A308" s="179"/>
      <c r="B308" s="139"/>
      <c r="C308" s="356"/>
      <c r="D308" s="356"/>
      <c r="E308" s="356"/>
      <c r="F308" s="233" t="s">
        <v>179</v>
      </c>
      <c r="G308" s="295"/>
      <c r="H308" s="295"/>
      <c r="I308" s="295"/>
      <c r="J308" s="295"/>
      <c r="K308" s="295"/>
      <c r="L308" s="295"/>
      <c r="M308" s="295"/>
      <c r="N308" s="295"/>
      <c r="O308" s="295"/>
      <c r="P308" s="295"/>
      <c r="Q308" s="114"/>
      <c r="R308" s="114"/>
    </row>
    <row r="309" spans="1:18" ht="15" customHeight="1">
      <c r="A309" s="179"/>
      <c r="B309" s="139" t="s">
        <v>90</v>
      </c>
      <c r="C309" s="356" t="s">
        <v>212</v>
      </c>
      <c r="D309" s="356"/>
      <c r="E309" s="356"/>
      <c r="F309" s="233" t="s">
        <v>178</v>
      </c>
      <c r="G309" s="294"/>
      <c r="H309" s="294"/>
      <c r="I309" s="294"/>
      <c r="J309" s="294"/>
      <c r="K309" s="294"/>
      <c r="L309" s="294"/>
      <c r="M309" s="294"/>
      <c r="N309" s="294"/>
      <c r="O309" s="294"/>
      <c r="P309" s="294"/>
      <c r="Q309" s="114"/>
      <c r="R309" s="114"/>
    </row>
    <row r="310" spans="1:18" ht="15" customHeight="1">
      <c r="A310" s="179"/>
      <c r="B310" s="139"/>
      <c r="C310" s="356"/>
      <c r="D310" s="356"/>
      <c r="E310" s="356"/>
      <c r="F310" s="233" t="s">
        <v>179</v>
      </c>
      <c r="G310" s="295"/>
      <c r="H310" s="295"/>
      <c r="I310" s="295"/>
      <c r="J310" s="295"/>
      <c r="K310" s="295"/>
      <c r="L310" s="295"/>
      <c r="M310" s="295"/>
      <c r="N310" s="295"/>
      <c r="O310" s="295"/>
      <c r="P310" s="295"/>
      <c r="Q310" s="114"/>
      <c r="R310" s="114"/>
    </row>
    <row r="311" spans="1:18" ht="15" customHeight="1">
      <c r="A311" s="179"/>
      <c r="B311" s="139" t="s">
        <v>92</v>
      </c>
      <c r="C311" s="359" t="s">
        <v>98</v>
      </c>
      <c r="D311" s="359"/>
      <c r="E311" s="359"/>
      <c r="F311" s="234" t="s">
        <v>178</v>
      </c>
      <c r="G311" s="231">
        <f>G297+G299+G301+G303+G305+G307+G309</f>
        <v>0</v>
      </c>
      <c r="H311" s="231">
        <f t="shared" ref="H311:P311" si="50">H297+H299+H301+H303+H305+H307+H309</f>
        <v>0</v>
      </c>
      <c r="I311" s="231">
        <f t="shared" si="50"/>
        <v>0</v>
      </c>
      <c r="J311" s="231">
        <f t="shared" si="50"/>
        <v>0</v>
      </c>
      <c r="K311" s="231">
        <f t="shared" si="50"/>
        <v>0</v>
      </c>
      <c r="L311" s="231">
        <f t="shared" si="50"/>
        <v>0</v>
      </c>
      <c r="M311" s="231">
        <f t="shared" si="50"/>
        <v>0</v>
      </c>
      <c r="N311" s="231">
        <f t="shared" si="50"/>
        <v>0</v>
      </c>
      <c r="O311" s="231">
        <f t="shared" si="50"/>
        <v>0</v>
      </c>
      <c r="P311" s="231">
        <f t="shared" si="50"/>
        <v>0</v>
      </c>
      <c r="Q311" s="114"/>
      <c r="R311" s="114"/>
    </row>
    <row r="312" spans="1:18" ht="15" customHeight="1">
      <c r="A312" s="179"/>
      <c r="B312" s="113"/>
      <c r="C312" s="359"/>
      <c r="D312" s="359"/>
      <c r="E312" s="359"/>
      <c r="F312" s="234" t="s">
        <v>179</v>
      </c>
      <c r="G312" s="196">
        <f>G298+G300+G302+G304+G306+G308+G310</f>
        <v>0</v>
      </c>
      <c r="H312" s="196">
        <f t="shared" ref="H312:P312" si="51">H298+H300+H302+H304+H306+H308+H310</f>
        <v>0</v>
      </c>
      <c r="I312" s="196">
        <f t="shared" si="51"/>
        <v>0</v>
      </c>
      <c r="J312" s="196">
        <f t="shared" si="51"/>
        <v>0</v>
      </c>
      <c r="K312" s="196">
        <f t="shared" si="51"/>
        <v>0</v>
      </c>
      <c r="L312" s="196">
        <f t="shared" si="51"/>
        <v>0</v>
      </c>
      <c r="M312" s="196">
        <f t="shared" si="51"/>
        <v>0</v>
      </c>
      <c r="N312" s="196">
        <f t="shared" si="51"/>
        <v>0</v>
      </c>
      <c r="O312" s="196">
        <f t="shared" si="51"/>
        <v>0</v>
      </c>
      <c r="P312" s="196">
        <f t="shared" si="51"/>
        <v>0</v>
      </c>
      <c r="Q312" s="114"/>
      <c r="R312" s="114"/>
    </row>
    <row r="313" spans="1:18" ht="15" customHeight="1">
      <c r="A313" s="179"/>
      <c r="B313" s="113"/>
      <c r="C313" s="218"/>
      <c r="D313" s="218"/>
      <c r="E313" s="218"/>
      <c r="F313" s="219"/>
      <c r="G313" s="218"/>
      <c r="H313" s="218"/>
      <c r="I313" s="218"/>
      <c r="J313" s="218"/>
      <c r="K313" s="218"/>
      <c r="L313" s="218"/>
      <c r="M313" s="218"/>
      <c r="N313" s="218"/>
      <c r="O313" s="218"/>
      <c r="P313" s="218"/>
      <c r="Q313" s="114"/>
      <c r="R313" s="114"/>
    </row>
    <row r="314" spans="1:18" ht="21" customHeight="1">
      <c r="A314" s="222">
        <v>2.2400000000000002</v>
      </c>
      <c r="B314" s="174" t="s">
        <v>219</v>
      </c>
      <c r="C314" s="174"/>
      <c r="D314" s="176"/>
      <c r="E314" s="176"/>
      <c r="F314" s="176"/>
      <c r="G314" s="227"/>
      <c r="H314" s="227"/>
      <c r="I314" s="227"/>
      <c r="J314" s="227"/>
      <c r="K314" s="227"/>
      <c r="L314" s="227"/>
      <c r="M314" s="227"/>
      <c r="N314" s="227"/>
      <c r="O314" s="227"/>
      <c r="P314" s="227"/>
      <c r="Q314" s="227"/>
      <c r="R314" s="114"/>
    </row>
    <row r="315" spans="1:18" ht="15" customHeight="1">
      <c r="A315" s="179"/>
      <c r="B315" s="157"/>
      <c r="C315" s="133"/>
      <c r="D315" s="135"/>
      <c r="E315" s="135"/>
      <c r="F315" s="135"/>
      <c r="G315" s="114"/>
      <c r="H315" s="114"/>
      <c r="I315" s="114"/>
      <c r="J315" s="114"/>
      <c r="K315" s="114"/>
      <c r="L315" s="114"/>
      <c r="M315" s="114"/>
      <c r="N315" s="114"/>
      <c r="O315" s="114"/>
      <c r="P315" s="114"/>
      <c r="Q315" s="114"/>
      <c r="R315" s="114"/>
    </row>
    <row r="316" spans="1:18" ht="21" customHeight="1">
      <c r="A316" s="179"/>
      <c r="B316" s="157"/>
      <c r="C316" s="133"/>
      <c r="D316" s="135"/>
      <c r="E316" s="135"/>
      <c r="F316" s="135"/>
      <c r="G316" s="350" t="s">
        <v>220</v>
      </c>
      <c r="H316" s="351"/>
      <c r="I316" s="351"/>
      <c r="J316" s="351"/>
      <c r="K316" s="351"/>
      <c r="L316" s="351"/>
      <c r="M316" s="351"/>
      <c r="N316" s="351"/>
      <c r="O316" s="351"/>
      <c r="P316" s="352"/>
      <c r="Q316" s="114"/>
      <c r="R316" s="114"/>
    </row>
    <row r="317" spans="1:18" ht="21" customHeight="1">
      <c r="A317" s="179"/>
      <c r="B317" s="113"/>
      <c r="C317" s="205"/>
      <c r="D317" s="205"/>
      <c r="E317" s="205"/>
      <c r="F317" s="205"/>
      <c r="G317" s="230" t="s">
        <v>79</v>
      </c>
      <c r="H317" s="230" t="s">
        <v>81</v>
      </c>
      <c r="I317" s="230" t="s">
        <v>83</v>
      </c>
      <c r="J317" s="230" t="s">
        <v>85</v>
      </c>
      <c r="K317" s="230" t="s">
        <v>87</v>
      </c>
      <c r="L317" s="230" t="s">
        <v>89</v>
      </c>
      <c r="M317" s="230" t="s">
        <v>91</v>
      </c>
      <c r="N317" s="230" t="s">
        <v>93</v>
      </c>
      <c r="O317" s="230" t="s">
        <v>95</v>
      </c>
      <c r="P317" s="230" t="s">
        <v>97</v>
      </c>
      <c r="Q317" s="114"/>
      <c r="R317" s="114"/>
    </row>
    <row r="318" spans="1:18" ht="15" customHeight="1">
      <c r="A318" s="179"/>
      <c r="B318" s="216" t="s">
        <v>78</v>
      </c>
      <c r="C318" s="360" t="s">
        <v>209</v>
      </c>
      <c r="D318" s="361"/>
      <c r="E318" s="362"/>
      <c r="F318" s="233" t="s">
        <v>178</v>
      </c>
      <c r="G318" s="294"/>
      <c r="H318" s="294"/>
      <c r="I318" s="294"/>
      <c r="J318" s="294"/>
      <c r="K318" s="294"/>
      <c r="L318" s="294"/>
      <c r="M318" s="294"/>
      <c r="N318" s="294"/>
      <c r="O318" s="294"/>
      <c r="P318" s="294"/>
      <c r="Q318" s="114"/>
      <c r="R318" s="114"/>
    </row>
    <row r="319" spans="1:18" ht="15" customHeight="1">
      <c r="A319" s="179"/>
      <c r="B319" s="216"/>
      <c r="C319" s="363"/>
      <c r="D319" s="364"/>
      <c r="E319" s="365"/>
      <c r="F319" s="233" t="s">
        <v>179</v>
      </c>
      <c r="G319" s="295"/>
      <c r="H319" s="295"/>
      <c r="I319" s="295"/>
      <c r="J319" s="295"/>
      <c r="K319" s="295"/>
      <c r="L319" s="295"/>
      <c r="M319" s="295"/>
      <c r="N319" s="295"/>
      <c r="O319" s="295"/>
      <c r="P319" s="295"/>
      <c r="Q319" s="114"/>
      <c r="R319" s="114"/>
    </row>
    <row r="320" spans="1:18" ht="15" customHeight="1">
      <c r="A320" s="179"/>
      <c r="B320" s="139" t="s">
        <v>80</v>
      </c>
      <c r="C320" s="356" t="s">
        <v>183</v>
      </c>
      <c r="D320" s="356"/>
      <c r="E320" s="356"/>
      <c r="F320" s="233" t="s">
        <v>178</v>
      </c>
      <c r="G320" s="294"/>
      <c r="H320" s="294"/>
      <c r="I320" s="294"/>
      <c r="J320" s="294"/>
      <c r="K320" s="294"/>
      <c r="L320" s="294"/>
      <c r="M320" s="294"/>
      <c r="N320" s="294"/>
      <c r="O320" s="294"/>
      <c r="P320" s="294"/>
      <c r="Q320" s="114"/>
      <c r="R320" s="114"/>
    </row>
    <row r="321" spans="1:18" ht="15" customHeight="1">
      <c r="A321" s="179"/>
      <c r="B321" s="139"/>
      <c r="C321" s="356"/>
      <c r="D321" s="356"/>
      <c r="E321" s="356"/>
      <c r="F321" s="233" t="s">
        <v>179</v>
      </c>
      <c r="G321" s="295"/>
      <c r="H321" s="295"/>
      <c r="I321" s="295"/>
      <c r="J321" s="295"/>
      <c r="K321" s="295"/>
      <c r="L321" s="295"/>
      <c r="M321" s="295"/>
      <c r="N321" s="295"/>
      <c r="O321" s="295"/>
      <c r="P321" s="295"/>
      <c r="Q321" s="114"/>
      <c r="R321" s="114"/>
    </row>
    <row r="322" spans="1:18" ht="15" customHeight="1">
      <c r="A322" s="179"/>
      <c r="B322" s="139" t="s">
        <v>82</v>
      </c>
      <c r="C322" s="356" t="s">
        <v>210</v>
      </c>
      <c r="D322" s="356"/>
      <c r="E322" s="356"/>
      <c r="F322" s="233" t="s">
        <v>178</v>
      </c>
      <c r="G322" s="294"/>
      <c r="H322" s="294"/>
      <c r="I322" s="294"/>
      <c r="J322" s="294"/>
      <c r="K322" s="294"/>
      <c r="L322" s="294"/>
      <c r="M322" s="294"/>
      <c r="N322" s="294"/>
      <c r="O322" s="294"/>
      <c r="P322" s="294"/>
      <c r="Q322" s="114"/>
      <c r="R322" s="114"/>
    </row>
    <row r="323" spans="1:18" ht="15" customHeight="1">
      <c r="A323" s="179"/>
      <c r="B323" s="139"/>
      <c r="C323" s="356"/>
      <c r="D323" s="356"/>
      <c r="E323" s="356"/>
      <c r="F323" s="233" t="s">
        <v>179</v>
      </c>
      <c r="G323" s="295"/>
      <c r="H323" s="295"/>
      <c r="I323" s="295"/>
      <c r="J323" s="295"/>
      <c r="K323" s="295"/>
      <c r="L323" s="295"/>
      <c r="M323" s="295"/>
      <c r="N323" s="295"/>
      <c r="O323" s="295"/>
      <c r="P323" s="295"/>
      <c r="Q323" s="114"/>
      <c r="R323" s="114"/>
    </row>
    <row r="324" spans="1:18" ht="15" customHeight="1">
      <c r="A324" s="179"/>
      <c r="B324" s="139" t="s">
        <v>84</v>
      </c>
      <c r="C324" s="356" t="s">
        <v>185</v>
      </c>
      <c r="D324" s="356"/>
      <c r="E324" s="356"/>
      <c r="F324" s="233" t="s">
        <v>178</v>
      </c>
      <c r="G324" s="294"/>
      <c r="H324" s="294"/>
      <c r="I324" s="294"/>
      <c r="J324" s="294"/>
      <c r="K324" s="294"/>
      <c r="L324" s="294"/>
      <c r="M324" s="294"/>
      <c r="N324" s="294"/>
      <c r="O324" s="294"/>
      <c r="P324" s="294"/>
      <c r="Q324" s="114"/>
      <c r="R324" s="114"/>
    </row>
    <row r="325" spans="1:18" ht="15" customHeight="1">
      <c r="A325" s="179"/>
      <c r="B325" s="139"/>
      <c r="C325" s="356"/>
      <c r="D325" s="356"/>
      <c r="E325" s="356"/>
      <c r="F325" s="233" t="s">
        <v>179</v>
      </c>
      <c r="G325" s="295"/>
      <c r="H325" s="295"/>
      <c r="I325" s="295"/>
      <c r="J325" s="295"/>
      <c r="K325" s="295"/>
      <c r="L325" s="295"/>
      <c r="M325" s="295"/>
      <c r="N325" s="295"/>
      <c r="O325" s="295"/>
      <c r="P325" s="295"/>
      <c r="Q325" s="114"/>
      <c r="R325" s="114"/>
    </row>
    <row r="326" spans="1:18" ht="15" customHeight="1">
      <c r="A326" s="179"/>
      <c r="B326" s="139" t="s">
        <v>86</v>
      </c>
      <c r="C326" s="356" t="s">
        <v>211</v>
      </c>
      <c r="D326" s="356"/>
      <c r="E326" s="356"/>
      <c r="F326" s="233" t="s">
        <v>178</v>
      </c>
      <c r="G326" s="294"/>
      <c r="H326" s="294"/>
      <c r="I326" s="294"/>
      <c r="J326" s="294"/>
      <c r="K326" s="294"/>
      <c r="L326" s="294"/>
      <c r="M326" s="294"/>
      <c r="N326" s="294"/>
      <c r="O326" s="294"/>
      <c r="P326" s="294"/>
      <c r="Q326" s="114"/>
      <c r="R326" s="114"/>
    </row>
    <row r="327" spans="1:18" ht="15" customHeight="1">
      <c r="A327" s="179"/>
      <c r="B327" s="139"/>
      <c r="C327" s="356"/>
      <c r="D327" s="356"/>
      <c r="E327" s="356"/>
      <c r="F327" s="233" t="s">
        <v>179</v>
      </c>
      <c r="G327" s="295"/>
      <c r="H327" s="295"/>
      <c r="I327" s="295"/>
      <c r="J327" s="295"/>
      <c r="K327" s="295"/>
      <c r="L327" s="295"/>
      <c r="M327" s="295"/>
      <c r="N327" s="295"/>
      <c r="O327" s="295"/>
      <c r="P327" s="295"/>
      <c r="Q327" s="114"/>
      <c r="R327" s="114"/>
    </row>
    <row r="328" spans="1:18" ht="15" customHeight="1">
      <c r="A328" s="179"/>
      <c r="B328" s="139" t="s">
        <v>88</v>
      </c>
      <c r="C328" s="356" t="s">
        <v>187</v>
      </c>
      <c r="D328" s="356"/>
      <c r="E328" s="356"/>
      <c r="F328" s="233" t="s">
        <v>178</v>
      </c>
      <c r="G328" s="294"/>
      <c r="H328" s="294"/>
      <c r="I328" s="294"/>
      <c r="J328" s="294"/>
      <c r="K328" s="294"/>
      <c r="L328" s="294"/>
      <c r="M328" s="294"/>
      <c r="N328" s="294"/>
      <c r="O328" s="294"/>
      <c r="P328" s="294"/>
      <c r="Q328" s="114"/>
      <c r="R328" s="114"/>
    </row>
    <row r="329" spans="1:18" ht="15" customHeight="1">
      <c r="A329" s="179"/>
      <c r="B329" s="139"/>
      <c r="C329" s="356"/>
      <c r="D329" s="356"/>
      <c r="E329" s="356"/>
      <c r="F329" s="233" t="s">
        <v>179</v>
      </c>
      <c r="G329" s="295"/>
      <c r="H329" s="295"/>
      <c r="I329" s="295"/>
      <c r="J329" s="295"/>
      <c r="K329" s="295"/>
      <c r="L329" s="295"/>
      <c r="M329" s="295"/>
      <c r="N329" s="295"/>
      <c r="O329" s="295"/>
      <c r="P329" s="295"/>
      <c r="Q329" s="114"/>
      <c r="R329" s="114"/>
    </row>
    <row r="330" spans="1:18" ht="15" customHeight="1">
      <c r="A330" s="179"/>
      <c r="B330" s="139" t="s">
        <v>90</v>
      </c>
      <c r="C330" s="356" t="s">
        <v>212</v>
      </c>
      <c r="D330" s="356"/>
      <c r="E330" s="356"/>
      <c r="F330" s="233" t="s">
        <v>178</v>
      </c>
      <c r="G330" s="294"/>
      <c r="H330" s="294"/>
      <c r="I330" s="294"/>
      <c r="J330" s="294"/>
      <c r="K330" s="294"/>
      <c r="L330" s="294"/>
      <c r="M330" s="294"/>
      <c r="N330" s="294"/>
      <c r="O330" s="294"/>
      <c r="P330" s="294"/>
      <c r="Q330" s="114"/>
      <c r="R330" s="114"/>
    </row>
    <row r="331" spans="1:18" ht="15" customHeight="1">
      <c r="A331" s="179"/>
      <c r="B331" s="139"/>
      <c r="C331" s="356"/>
      <c r="D331" s="356"/>
      <c r="E331" s="356"/>
      <c r="F331" s="233" t="s">
        <v>179</v>
      </c>
      <c r="G331" s="295"/>
      <c r="H331" s="295"/>
      <c r="I331" s="295"/>
      <c r="J331" s="295"/>
      <c r="K331" s="295"/>
      <c r="L331" s="295"/>
      <c r="M331" s="295"/>
      <c r="N331" s="295"/>
      <c r="O331" s="295"/>
      <c r="P331" s="295"/>
      <c r="Q331" s="114"/>
      <c r="R331" s="114"/>
    </row>
    <row r="332" spans="1:18" ht="15" customHeight="1">
      <c r="A332" s="179"/>
      <c r="B332" s="139" t="s">
        <v>92</v>
      </c>
      <c r="C332" s="359" t="s">
        <v>98</v>
      </c>
      <c r="D332" s="359"/>
      <c r="E332" s="359"/>
      <c r="F332" s="234" t="s">
        <v>178</v>
      </c>
      <c r="G332" s="231">
        <f>G318+G320+G322+G324+G326+G328+G330</f>
        <v>0</v>
      </c>
      <c r="H332" s="231">
        <f t="shared" ref="H332:P332" si="52">H318+H320+H322+H324+H326+H328+H330</f>
        <v>0</v>
      </c>
      <c r="I332" s="231">
        <f t="shared" si="52"/>
        <v>0</v>
      </c>
      <c r="J332" s="231">
        <f t="shared" si="52"/>
        <v>0</v>
      </c>
      <c r="K332" s="231">
        <f t="shared" si="52"/>
        <v>0</v>
      </c>
      <c r="L332" s="231">
        <f t="shared" si="52"/>
        <v>0</v>
      </c>
      <c r="M332" s="231">
        <f t="shared" si="52"/>
        <v>0</v>
      </c>
      <c r="N332" s="231">
        <f t="shared" si="52"/>
        <v>0</v>
      </c>
      <c r="O332" s="231">
        <f t="shared" si="52"/>
        <v>0</v>
      </c>
      <c r="P332" s="231">
        <f t="shared" si="52"/>
        <v>0</v>
      </c>
      <c r="Q332" s="114"/>
      <c r="R332" s="114"/>
    </row>
    <row r="333" spans="1:18" ht="15" customHeight="1">
      <c r="A333" s="179"/>
      <c r="B333" s="113"/>
      <c r="C333" s="359"/>
      <c r="D333" s="359"/>
      <c r="E333" s="359"/>
      <c r="F333" s="234" t="s">
        <v>179</v>
      </c>
      <c r="G333" s="196">
        <f>G319+G321+G323+G325+G327+G329+G331</f>
        <v>0</v>
      </c>
      <c r="H333" s="196">
        <f t="shared" ref="H333:P333" si="53">H319+H321+H323+H325+H327+H329+H331</f>
        <v>0</v>
      </c>
      <c r="I333" s="196">
        <f t="shared" si="53"/>
        <v>0</v>
      </c>
      <c r="J333" s="196">
        <f t="shared" si="53"/>
        <v>0</v>
      </c>
      <c r="K333" s="196">
        <f t="shared" si="53"/>
        <v>0</v>
      </c>
      <c r="L333" s="196">
        <f t="shared" si="53"/>
        <v>0</v>
      </c>
      <c r="M333" s="196">
        <f t="shared" si="53"/>
        <v>0</v>
      </c>
      <c r="N333" s="196">
        <f t="shared" si="53"/>
        <v>0</v>
      </c>
      <c r="O333" s="196">
        <f t="shared" si="53"/>
        <v>0</v>
      </c>
      <c r="P333" s="196">
        <f t="shared" si="53"/>
        <v>0</v>
      </c>
      <c r="Q333" s="114"/>
      <c r="R333" s="114"/>
    </row>
    <row r="334" spans="1:18" ht="15" customHeight="1">
      <c r="A334" s="179"/>
      <c r="B334" s="113"/>
      <c r="C334" s="218"/>
      <c r="D334" s="218"/>
      <c r="E334" s="218"/>
      <c r="F334" s="219"/>
      <c r="G334" s="218"/>
      <c r="H334" s="218"/>
      <c r="I334" s="218"/>
      <c r="J334" s="218"/>
      <c r="K334" s="218"/>
      <c r="L334" s="218"/>
      <c r="M334" s="218"/>
      <c r="N334" s="218"/>
      <c r="O334" s="218"/>
      <c r="P334" s="218"/>
      <c r="Q334" s="114"/>
      <c r="R334" s="114"/>
    </row>
    <row r="335" spans="1:18" ht="15" customHeight="1">
      <c r="A335" s="179"/>
      <c r="B335" s="113"/>
      <c r="C335" s="218"/>
      <c r="D335" s="218"/>
      <c r="E335" s="218"/>
      <c r="F335" s="219"/>
      <c r="G335" s="218"/>
      <c r="H335" s="218"/>
      <c r="I335" s="218"/>
      <c r="J335" s="218"/>
      <c r="K335" s="218"/>
      <c r="L335" s="218"/>
      <c r="M335" s="218"/>
      <c r="N335" s="218"/>
      <c r="O335" s="218"/>
      <c r="P335" s="218"/>
      <c r="Q335" s="114"/>
      <c r="R335" s="114"/>
    </row>
    <row r="336" spans="1:18" ht="16.5">
      <c r="A336" s="218"/>
      <c r="B336" s="218"/>
      <c r="C336" s="218"/>
      <c r="D336" s="218"/>
      <c r="E336" s="218"/>
      <c r="F336" s="218"/>
      <c r="G336" s="218"/>
      <c r="H336" s="218"/>
      <c r="I336" s="218"/>
      <c r="J336" s="218"/>
      <c r="K336" s="218"/>
      <c r="L336" s="218"/>
      <c r="M336" s="218"/>
      <c r="N336" s="218"/>
      <c r="O336" s="218"/>
      <c r="P336" s="218"/>
      <c r="Q336" s="218"/>
      <c r="R336" s="218"/>
    </row>
    <row r="337" spans="2:17">
      <c r="B337" s="17"/>
      <c r="H337" s="17"/>
      <c r="I337" s="17"/>
      <c r="J337" s="17"/>
      <c r="K337" s="17"/>
      <c r="L337" s="17"/>
      <c r="M337" s="17"/>
      <c r="N337" s="17"/>
      <c r="O337" s="17"/>
      <c r="P337" s="17"/>
      <c r="Q337" s="17"/>
    </row>
    <row r="338" spans="2:17">
      <c r="B338" s="17"/>
      <c r="H338" s="17"/>
      <c r="I338" s="17"/>
      <c r="J338" s="17"/>
      <c r="K338" s="17"/>
      <c r="L338" s="17"/>
      <c r="M338" s="17"/>
      <c r="N338" s="17"/>
      <c r="O338" s="17"/>
      <c r="P338" s="17"/>
      <c r="Q338" s="17"/>
    </row>
    <row r="339" spans="2:17">
      <c r="B339" s="17"/>
      <c r="H339" s="17"/>
      <c r="I339" s="17"/>
      <c r="J339" s="17"/>
      <c r="K339" s="17"/>
      <c r="L339" s="17"/>
      <c r="M339" s="17"/>
      <c r="N339" s="17"/>
      <c r="O339" s="17"/>
      <c r="P339" s="17"/>
      <c r="Q339" s="17"/>
    </row>
    <row r="340" spans="2:17">
      <c r="B340" s="17"/>
      <c r="H340" s="17"/>
      <c r="I340" s="17"/>
      <c r="J340" s="17"/>
      <c r="K340" s="17"/>
      <c r="L340" s="17"/>
      <c r="M340" s="17"/>
      <c r="N340" s="17"/>
      <c r="O340" s="17"/>
      <c r="P340" s="17"/>
      <c r="Q340" s="17"/>
    </row>
    <row r="341" spans="2:17">
      <c r="B341" s="17"/>
      <c r="H341" s="17"/>
      <c r="I341" s="17"/>
      <c r="J341" s="17"/>
      <c r="K341" s="17"/>
      <c r="L341" s="17"/>
      <c r="M341" s="17"/>
      <c r="N341" s="17"/>
      <c r="O341" s="17"/>
      <c r="P341" s="17"/>
      <c r="Q341" s="17"/>
    </row>
    <row r="342" spans="2:17">
      <c r="B342" s="17"/>
      <c r="H342" s="17"/>
      <c r="I342" s="17"/>
      <c r="J342" s="17"/>
      <c r="K342" s="17"/>
      <c r="L342" s="17"/>
      <c r="M342" s="17"/>
      <c r="N342" s="17"/>
      <c r="O342" s="17"/>
      <c r="P342" s="17"/>
      <c r="Q342" s="17"/>
    </row>
    <row r="343" spans="2:17">
      <c r="B343" s="17"/>
      <c r="H343" s="17"/>
      <c r="I343" s="17"/>
      <c r="J343" s="17"/>
      <c r="K343" s="17"/>
      <c r="L343" s="17"/>
      <c r="M343" s="17"/>
      <c r="N343" s="17"/>
      <c r="O343" s="17"/>
      <c r="P343" s="17"/>
      <c r="Q343" s="17"/>
    </row>
    <row r="344" spans="2:17">
      <c r="B344" s="17"/>
      <c r="H344" s="17"/>
      <c r="I344" s="17"/>
      <c r="J344" s="17"/>
      <c r="K344" s="17"/>
      <c r="L344" s="17"/>
      <c r="M344" s="17"/>
      <c r="N344" s="17"/>
      <c r="O344" s="17"/>
      <c r="P344" s="17"/>
      <c r="Q344" s="17"/>
    </row>
    <row r="345" spans="2:17">
      <c r="B345" s="17"/>
      <c r="H345" s="17"/>
      <c r="I345" s="17"/>
      <c r="J345" s="17"/>
      <c r="K345" s="17"/>
      <c r="L345" s="17"/>
      <c r="M345" s="17"/>
      <c r="N345" s="17"/>
      <c r="O345" s="17"/>
      <c r="P345" s="17"/>
      <c r="Q345" s="17"/>
    </row>
    <row r="346" spans="2:17">
      <c r="B346" s="17"/>
      <c r="H346" s="17"/>
      <c r="I346" s="17"/>
      <c r="J346" s="17"/>
      <c r="K346" s="17"/>
      <c r="L346" s="17"/>
      <c r="M346" s="17"/>
      <c r="N346" s="17"/>
      <c r="O346" s="17"/>
      <c r="P346" s="17"/>
      <c r="Q346" s="17"/>
    </row>
    <row r="347" spans="2:17">
      <c r="B347" s="17"/>
      <c r="H347" s="17"/>
      <c r="I347" s="17"/>
      <c r="J347" s="17"/>
      <c r="K347" s="17"/>
      <c r="L347" s="17"/>
      <c r="M347" s="17"/>
      <c r="N347" s="17"/>
      <c r="O347" s="17"/>
      <c r="P347" s="17"/>
      <c r="Q347" s="17"/>
    </row>
    <row r="348" spans="2:17">
      <c r="B348" s="17"/>
      <c r="H348" s="17"/>
      <c r="I348" s="17"/>
      <c r="J348" s="17"/>
      <c r="K348" s="17"/>
      <c r="L348" s="17"/>
      <c r="M348" s="17"/>
      <c r="N348" s="17"/>
      <c r="O348" s="17"/>
      <c r="P348" s="17"/>
      <c r="Q348" s="17"/>
    </row>
    <row r="349" spans="2:17">
      <c r="B349" s="17"/>
      <c r="H349" s="17"/>
      <c r="I349" s="17"/>
      <c r="J349" s="17"/>
      <c r="K349" s="17"/>
      <c r="L349" s="17"/>
      <c r="M349" s="17"/>
      <c r="N349" s="17"/>
      <c r="O349" s="17"/>
      <c r="P349" s="17"/>
      <c r="Q349" s="17"/>
    </row>
    <row r="350" spans="2:17">
      <c r="B350" s="17"/>
      <c r="H350" s="17"/>
      <c r="I350" s="17"/>
      <c r="J350" s="17"/>
      <c r="K350" s="17"/>
      <c r="L350" s="17"/>
      <c r="M350" s="17"/>
      <c r="N350" s="17"/>
      <c r="O350" s="17"/>
      <c r="P350" s="17"/>
      <c r="Q350" s="17"/>
    </row>
    <row r="351" spans="2:17">
      <c r="B351" s="17"/>
      <c r="H351" s="17"/>
      <c r="I351" s="17"/>
      <c r="J351" s="17"/>
      <c r="K351" s="17"/>
      <c r="L351" s="17"/>
      <c r="M351" s="17"/>
      <c r="N351" s="17"/>
      <c r="O351" s="17"/>
      <c r="P351" s="17"/>
      <c r="Q351" s="17"/>
    </row>
    <row r="352" spans="2:17">
      <c r="B352" s="17"/>
      <c r="H352" s="17"/>
      <c r="I352" s="17"/>
      <c r="J352" s="17"/>
      <c r="K352" s="17"/>
      <c r="L352" s="17"/>
      <c r="M352" s="17"/>
      <c r="N352" s="17"/>
      <c r="O352" s="17"/>
      <c r="P352" s="17"/>
      <c r="Q352" s="17"/>
    </row>
    <row r="353" spans="2:17">
      <c r="B353" s="17"/>
      <c r="H353" s="17"/>
      <c r="I353" s="17"/>
      <c r="J353" s="17"/>
      <c r="K353" s="17"/>
      <c r="L353" s="17"/>
      <c r="M353" s="17"/>
      <c r="N353" s="17"/>
      <c r="O353" s="17"/>
      <c r="P353" s="17"/>
      <c r="Q353" s="17"/>
    </row>
    <row r="354" spans="2:17">
      <c r="B354" s="17"/>
      <c r="H354" s="17"/>
      <c r="I354" s="17"/>
      <c r="J354" s="17"/>
      <c r="K354" s="17"/>
      <c r="L354" s="17"/>
      <c r="M354" s="17"/>
      <c r="N354" s="17"/>
      <c r="O354" s="17"/>
      <c r="P354" s="17"/>
      <c r="Q354" s="17"/>
    </row>
    <row r="355" spans="2:17">
      <c r="B355" s="17"/>
      <c r="H355" s="17"/>
      <c r="I355" s="17"/>
      <c r="J355" s="17"/>
      <c r="K355" s="17"/>
      <c r="L355" s="17"/>
      <c r="M355" s="17"/>
      <c r="N355" s="17"/>
      <c r="O355" s="17"/>
      <c r="P355" s="17"/>
      <c r="Q355" s="17"/>
    </row>
    <row r="356" spans="2:17">
      <c r="B356" s="17"/>
      <c r="H356" s="17"/>
      <c r="I356" s="17"/>
      <c r="J356" s="17"/>
      <c r="K356" s="17"/>
      <c r="L356" s="17"/>
      <c r="M356" s="17"/>
      <c r="N356" s="17"/>
      <c r="O356" s="17"/>
      <c r="P356" s="17"/>
      <c r="Q356" s="17"/>
    </row>
    <row r="357" spans="2:17">
      <c r="B357" s="17"/>
      <c r="H357" s="17"/>
      <c r="I357" s="17"/>
      <c r="J357" s="17"/>
      <c r="K357" s="17"/>
      <c r="L357" s="17"/>
      <c r="M357" s="17"/>
      <c r="N357" s="17"/>
      <c r="O357" s="17"/>
      <c r="P357" s="17"/>
      <c r="Q357" s="17"/>
    </row>
    <row r="358" spans="2:17">
      <c r="B358" s="17"/>
      <c r="H358" s="17"/>
      <c r="I358" s="17"/>
      <c r="J358" s="17"/>
      <c r="K358" s="17"/>
      <c r="L358" s="17"/>
      <c r="M358" s="17"/>
      <c r="N358" s="17"/>
      <c r="O358" s="17"/>
      <c r="P358" s="17"/>
      <c r="Q358" s="17"/>
    </row>
    <row r="359" spans="2:17">
      <c r="B359" s="17"/>
      <c r="H359" s="17"/>
      <c r="I359" s="17"/>
      <c r="J359" s="17"/>
      <c r="K359" s="17"/>
      <c r="L359" s="17"/>
      <c r="M359" s="17"/>
      <c r="N359" s="17"/>
      <c r="O359" s="17"/>
      <c r="P359" s="17"/>
      <c r="Q359" s="17"/>
    </row>
    <row r="360" spans="2:17">
      <c r="B360" s="17"/>
      <c r="H360" s="17"/>
      <c r="I360" s="17"/>
      <c r="J360" s="17"/>
      <c r="K360" s="17"/>
      <c r="L360" s="17"/>
      <c r="M360" s="17"/>
      <c r="N360" s="17"/>
      <c r="O360" s="17"/>
      <c r="P360" s="17"/>
      <c r="Q360" s="17"/>
    </row>
    <row r="361" spans="2:17">
      <c r="B361" s="17"/>
      <c r="H361" s="17"/>
      <c r="I361" s="17"/>
      <c r="J361" s="17"/>
      <c r="K361" s="17"/>
      <c r="L361" s="17"/>
      <c r="M361" s="17"/>
      <c r="N361" s="17"/>
      <c r="O361" s="17"/>
      <c r="P361" s="17"/>
      <c r="Q361" s="17"/>
    </row>
    <row r="362" spans="2:17">
      <c r="B362" s="17"/>
      <c r="H362" s="17"/>
      <c r="I362" s="17"/>
      <c r="J362" s="17"/>
      <c r="K362" s="17"/>
      <c r="L362" s="17"/>
      <c r="M362" s="17"/>
      <c r="N362" s="17"/>
      <c r="O362" s="17"/>
      <c r="P362" s="17"/>
      <c r="Q362" s="17"/>
    </row>
    <row r="363" spans="2:17">
      <c r="B363" s="17"/>
      <c r="H363" s="17"/>
      <c r="I363" s="17"/>
      <c r="J363" s="17"/>
      <c r="K363" s="17"/>
      <c r="L363" s="17"/>
      <c r="M363" s="17"/>
      <c r="N363" s="17"/>
      <c r="O363" s="17"/>
      <c r="P363" s="17"/>
      <c r="Q363" s="17"/>
    </row>
    <row r="364" spans="2:17">
      <c r="B364" s="17"/>
      <c r="H364" s="17"/>
      <c r="I364" s="17"/>
      <c r="J364" s="17"/>
      <c r="K364" s="17"/>
      <c r="L364" s="17"/>
      <c r="M364" s="17"/>
      <c r="N364" s="17"/>
      <c r="O364" s="17"/>
      <c r="P364" s="17"/>
      <c r="Q364" s="17"/>
    </row>
    <row r="365" spans="2:17">
      <c r="B365" s="17"/>
      <c r="H365" s="17"/>
      <c r="I365" s="17"/>
      <c r="J365" s="17"/>
      <c r="K365" s="17"/>
      <c r="L365" s="17"/>
      <c r="M365" s="17"/>
      <c r="N365" s="17"/>
      <c r="O365" s="17"/>
      <c r="P365" s="17"/>
      <c r="Q365" s="17"/>
    </row>
    <row r="366" spans="2:17">
      <c r="B366" s="17"/>
      <c r="H366" s="17"/>
      <c r="I366" s="17"/>
      <c r="J366" s="17"/>
      <c r="K366" s="17"/>
      <c r="L366" s="17"/>
      <c r="M366" s="17"/>
      <c r="N366" s="17"/>
      <c r="O366" s="17"/>
      <c r="P366" s="17"/>
      <c r="Q366" s="17"/>
    </row>
    <row r="367" spans="2:17">
      <c r="B367" s="17"/>
      <c r="H367" s="17"/>
      <c r="I367" s="17"/>
      <c r="J367" s="17"/>
      <c r="K367" s="17"/>
      <c r="L367" s="17"/>
      <c r="M367" s="17"/>
      <c r="N367" s="17"/>
      <c r="O367" s="17"/>
      <c r="P367" s="17"/>
      <c r="Q367" s="17"/>
    </row>
    <row r="368" spans="2:17">
      <c r="B368" s="17"/>
      <c r="H368" s="17"/>
      <c r="I368" s="17"/>
      <c r="J368" s="17"/>
      <c r="K368" s="17"/>
      <c r="L368" s="17"/>
      <c r="M368" s="17"/>
      <c r="N368" s="17"/>
      <c r="O368" s="17"/>
      <c r="P368" s="17"/>
      <c r="Q368" s="17"/>
    </row>
    <row r="369" spans="2:17">
      <c r="B369" s="17"/>
      <c r="H369" s="17"/>
      <c r="I369" s="17"/>
      <c r="J369" s="17"/>
      <c r="K369" s="17"/>
      <c r="L369" s="17"/>
      <c r="M369" s="17"/>
      <c r="N369" s="17"/>
      <c r="O369" s="17"/>
      <c r="P369" s="17"/>
      <c r="Q369" s="17"/>
    </row>
    <row r="370" spans="2:17">
      <c r="B370" s="17"/>
      <c r="H370" s="17"/>
      <c r="I370" s="17"/>
      <c r="J370" s="17"/>
      <c r="K370" s="17"/>
      <c r="L370" s="17"/>
      <c r="M370" s="17"/>
      <c r="N370" s="17"/>
      <c r="O370" s="17"/>
      <c r="P370" s="17"/>
      <c r="Q370" s="17"/>
    </row>
    <row r="371" spans="2:17">
      <c r="B371" s="17"/>
      <c r="H371" s="17"/>
      <c r="I371" s="17"/>
      <c r="J371" s="17"/>
      <c r="K371" s="17"/>
      <c r="L371" s="17"/>
      <c r="M371" s="17"/>
      <c r="N371" s="17"/>
      <c r="O371" s="17"/>
      <c r="P371" s="17"/>
      <c r="Q371" s="17"/>
    </row>
    <row r="372" spans="2:17">
      <c r="B372" s="17"/>
      <c r="H372" s="17"/>
      <c r="I372" s="17"/>
      <c r="J372" s="17"/>
      <c r="K372" s="17"/>
      <c r="L372" s="17"/>
      <c r="M372" s="17"/>
      <c r="N372" s="17"/>
      <c r="O372" s="17"/>
      <c r="P372" s="17"/>
      <c r="Q372" s="17"/>
    </row>
    <row r="373" spans="2:17">
      <c r="B373" s="17"/>
      <c r="H373" s="17"/>
      <c r="I373" s="17"/>
      <c r="J373" s="17"/>
      <c r="K373" s="17"/>
      <c r="L373" s="17"/>
      <c r="M373" s="17"/>
      <c r="N373" s="17"/>
      <c r="O373" s="17"/>
      <c r="P373" s="17"/>
      <c r="Q373" s="17"/>
    </row>
    <row r="374" spans="2:17">
      <c r="B374" s="17"/>
      <c r="H374" s="17"/>
      <c r="I374" s="17"/>
      <c r="J374" s="17"/>
      <c r="K374" s="17"/>
      <c r="L374" s="17"/>
      <c r="M374" s="17"/>
      <c r="N374" s="17"/>
      <c r="O374" s="17"/>
      <c r="P374" s="17"/>
      <c r="Q374" s="17"/>
    </row>
    <row r="375" spans="2:17">
      <c r="B375" s="17"/>
      <c r="H375" s="17"/>
      <c r="I375" s="17"/>
      <c r="J375" s="17"/>
      <c r="K375" s="17"/>
      <c r="L375" s="17"/>
      <c r="M375" s="17"/>
      <c r="N375" s="17"/>
      <c r="O375" s="17"/>
      <c r="P375" s="17"/>
      <c r="Q375" s="17"/>
    </row>
    <row r="376" spans="2:17">
      <c r="B376" s="17"/>
      <c r="H376" s="17"/>
      <c r="I376" s="17"/>
      <c r="J376" s="17"/>
      <c r="K376" s="17"/>
      <c r="L376" s="17"/>
      <c r="M376" s="17"/>
      <c r="N376" s="17"/>
      <c r="O376" s="17"/>
      <c r="P376" s="17"/>
      <c r="Q376" s="17"/>
    </row>
  </sheetData>
  <mergeCells count="151">
    <mergeCell ref="G232:P232"/>
    <mergeCell ref="C234:E235"/>
    <mergeCell ref="C236:E237"/>
    <mergeCell ref="C238:E239"/>
    <mergeCell ref="C240:E241"/>
    <mergeCell ref="C242:E243"/>
    <mergeCell ref="C244:E245"/>
    <mergeCell ref="C246:E247"/>
    <mergeCell ref="C248:E249"/>
    <mergeCell ref="G316:P316"/>
    <mergeCell ref="C318:E319"/>
    <mergeCell ref="C320:E321"/>
    <mergeCell ref="C322:E323"/>
    <mergeCell ref="C324:E325"/>
    <mergeCell ref="C326:E327"/>
    <mergeCell ref="C328:E329"/>
    <mergeCell ref="C330:E331"/>
    <mergeCell ref="C332:E333"/>
    <mergeCell ref="G295:P295"/>
    <mergeCell ref="C297:E298"/>
    <mergeCell ref="C299:E300"/>
    <mergeCell ref="C301:E302"/>
    <mergeCell ref="C303:E304"/>
    <mergeCell ref="C305:E306"/>
    <mergeCell ref="C307:E308"/>
    <mergeCell ref="C309:E310"/>
    <mergeCell ref="C311:E312"/>
    <mergeCell ref="G274:P274"/>
    <mergeCell ref="C276:E277"/>
    <mergeCell ref="C278:E279"/>
    <mergeCell ref="C280:E281"/>
    <mergeCell ref="C282:E283"/>
    <mergeCell ref="C284:E285"/>
    <mergeCell ref="C286:E287"/>
    <mergeCell ref="C288:E289"/>
    <mergeCell ref="C290:E291"/>
    <mergeCell ref="B218:B219"/>
    <mergeCell ref="C218:E219"/>
    <mergeCell ref="C42:E43"/>
    <mergeCell ref="C44:E45"/>
    <mergeCell ref="C46:E47"/>
    <mergeCell ref="C101:E102"/>
    <mergeCell ref="C103:E104"/>
    <mergeCell ref="C105:E106"/>
    <mergeCell ref="C107:E108"/>
    <mergeCell ref="C86:E87"/>
    <mergeCell ref="C88:E89"/>
    <mergeCell ref="C97:E98"/>
    <mergeCell ref="C99:E100"/>
    <mergeCell ref="C67:E68"/>
    <mergeCell ref="C69:E70"/>
    <mergeCell ref="C111:E112"/>
    <mergeCell ref="C48:E49"/>
    <mergeCell ref="C139:E140"/>
    <mergeCell ref="C141:E142"/>
    <mergeCell ref="C109:E110"/>
    <mergeCell ref="C120:E121"/>
    <mergeCell ref="C122:E123"/>
    <mergeCell ref="C133:E134"/>
    <mergeCell ref="C82:E83"/>
    <mergeCell ref="C164:E165"/>
    <mergeCell ref="G32:P32"/>
    <mergeCell ref="G53:P53"/>
    <mergeCell ref="C55:E56"/>
    <mergeCell ref="C57:E58"/>
    <mergeCell ref="C59:E60"/>
    <mergeCell ref="C61:E62"/>
    <mergeCell ref="C63:E64"/>
    <mergeCell ref="C65:E66"/>
    <mergeCell ref="G74:P74"/>
    <mergeCell ref="G95:P95"/>
    <mergeCell ref="C84:E85"/>
    <mergeCell ref="C90:E91"/>
    <mergeCell ref="B118:B119"/>
    <mergeCell ref="C118:E119"/>
    <mergeCell ref="B120:B121"/>
    <mergeCell ref="B122:B123"/>
    <mergeCell ref="B124:B125"/>
    <mergeCell ref="C124:E125"/>
    <mergeCell ref="C158:E159"/>
    <mergeCell ref="C160:E161"/>
    <mergeCell ref="C162:E163"/>
    <mergeCell ref="C143:E144"/>
    <mergeCell ref="C145:E146"/>
    <mergeCell ref="C154:E155"/>
    <mergeCell ref="C156:E157"/>
    <mergeCell ref="C147:E148"/>
    <mergeCell ref="C135:E136"/>
    <mergeCell ref="C137:E138"/>
    <mergeCell ref="C126:E127"/>
    <mergeCell ref="B19:B20"/>
    <mergeCell ref="B21:B22"/>
    <mergeCell ref="B23:B24"/>
    <mergeCell ref="B25:B26"/>
    <mergeCell ref="C263:E264"/>
    <mergeCell ref="C255:E256"/>
    <mergeCell ref="C257:E258"/>
    <mergeCell ref="C259:E260"/>
    <mergeCell ref="C261:E262"/>
    <mergeCell ref="C189:E190"/>
    <mergeCell ref="C181:E182"/>
    <mergeCell ref="C183:E184"/>
    <mergeCell ref="C185:E186"/>
    <mergeCell ref="C187:E188"/>
    <mergeCell ref="C166:E167"/>
    <mergeCell ref="C175:E176"/>
    <mergeCell ref="C177:E178"/>
    <mergeCell ref="C179:E180"/>
    <mergeCell ref="C168:E169"/>
    <mergeCell ref="C76:E77"/>
    <mergeCell ref="C40:E41"/>
    <mergeCell ref="B220:B221"/>
    <mergeCell ref="B222:B223"/>
    <mergeCell ref="B224:B225"/>
    <mergeCell ref="C265:E266"/>
    <mergeCell ref="C267:E268"/>
    <mergeCell ref="C269:E270"/>
    <mergeCell ref="C204:E205"/>
    <mergeCell ref="C206:E207"/>
    <mergeCell ref="C208:E209"/>
    <mergeCell ref="C210:E211"/>
    <mergeCell ref="C196:E197"/>
    <mergeCell ref="C198:E199"/>
    <mergeCell ref="C200:E201"/>
    <mergeCell ref="C202:E203"/>
    <mergeCell ref="C226:E227"/>
    <mergeCell ref="C224:E225"/>
    <mergeCell ref="G253:P253"/>
    <mergeCell ref="B2:P3"/>
    <mergeCell ref="B5:O5"/>
    <mergeCell ref="B7:O7"/>
    <mergeCell ref="B8:O8"/>
    <mergeCell ref="C220:E221"/>
    <mergeCell ref="C222:E223"/>
    <mergeCell ref="C21:E22"/>
    <mergeCell ref="C23:E24"/>
    <mergeCell ref="C34:E35"/>
    <mergeCell ref="C36:E37"/>
    <mergeCell ref="C38:E39"/>
    <mergeCell ref="G17:P17"/>
    <mergeCell ref="G116:P116"/>
    <mergeCell ref="G216:P216"/>
    <mergeCell ref="G131:P131"/>
    <mergeCell ref="G152:P152"/>
    <mergeCell ref="G173:P173"/>
    <mergeCell ref="G194:P194"/>
    <mergeCell ref="C78:E79"/>
    <mergeCell ref="C80:E81"/>
    <mergeCell ref="C19:E20"/>
    <mergeCell ref="C25:E26"/>
    <mergeCell ref="C27:E28"/>
  </mergeCells>
  <pageMargins left="0.7" right="0.7" top="0.75" bottom="0.75" header="0.3" footer="0.3"/>
  <pageSetup paperSize="9" scale="36" orientation="portrait" r:id="rId1"/>
  <headerFooter>
    <oddHeader>&amp;C&amp;"Calibri"&amp;10&amp;K000000 IN CONFIDENCE&amp;1#_x000D_</oddHeader>
    <oddFooter>&amp;C_x000D_&amp;1#&amp;"Calibri"&amp;10&amp;K000000 IN CONFIDENCE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A499"/>
  </sheetPr>
  <dimension ref="A1:W124"/>
  <sheetViews>
    <sheetView view="pageBreakPreview" topLeftCell="B1" zoomScale="80" zoomScaleNormal="100" zoomScaleSheetLayoutView="80" workbookViewId="0">
      <selection activeCell="B1" sqref="B1"/>
    </sheetView>
  </sheetViews>
  <sheetFormatPr defaultColWidth="9.125" defaultRowHeight="18"/>
  <cols>
    <col min="1" max="1" width="5.625" style="245" customWidth="1"/>
    <col min="2" max="2" width="5.375" style="19" customWidth="1"/>
    <col min="3" max="3" width="11.375" style="17" customWidth="1"/>
    <col min="4" max="4" width="10.25" style="17" customWidth="1"/>
    <col min="5" max="5" width="14.625" style="17" customWidth="1"/>
    <col min="6" max="6" width="4.5" style="17" customWidth="1"/>
    <col min="7" max="7" width="17.5" style="17" customWidth="1"/>
    <col min="8" max="8" width="16.75" style="20" customWidth="1"/>
    <col min="9" max="11" width="15.625" style="20" customWidth="1"/>
    <col min="12" max="16" width="15.625" style="21" customWidth="1"/>
    <col min="17" max="17" width="8.5" style="21" customWidth="1"/>
    <col min="18" max="18" width="5.625" style="17" customWidth="1"/>
    <col min="19" max="20" width="13.125" style="17" customWidth="1"/>
    <col min="21" max="16384" width="9.125" style="17"/>
  </cols>
  <sheetData>
    <row r="1" spans="1:18" ht="15" customHeight="1">
      <c r="A1" s="238"/>
      <c r="B1" s="113"/>
      <c r="C1" s="113"/>
      <c r="D1" s="113"/>
      <c r="E1" s="113"/>
      <c r="F1" s="113"/>
      <c r="G1" s="113"/>
      <c r="H1" s="113"/>
      <c r="I1" s="113"/>
      <c r="J1" s="113"/>
      <c r="K1" s="113"/>
      <c r="L1" s="113"/>
      <c r="M1" s="113"/>
      <c r="N1" s="113"/>
      <c r="O1" s="113"/>
      <c r="P1" s="113"/>
      <c r="Q1" s="113"/>
      <c r="R1" s="113"/>
    </row>
    <row r="2" spans="1:18" ht="37.5" customHeight="1">
      <c r="A2" s="239"/>
      <c r="B2" s="333" t="s">
        <v>221</v>
      </c>
      <c r="C2" s="333"/>
      <c r="D2" s="333"/>
      <c r="E2" s="333"/>
      <c r="F2" s="333"/>
      <c r="G2" s="333"/>
      <c r="H2" s="333"/>
      <c r="I2" s="333"/>
      <c r="J2" s="333"/>
      <c r="K2" s="333"/>
      <c r="L2" s="333"/>
      <c r="M2" s="333"/>
      <c r="N2" s="333"/>
      <c r="O2" s="333"/>
      <c r="P2" s="333"/>
      <c r="Q2" s="117"/>
      <c r="R2" s="113"/>
    </row>
    <row r="3" spans="1:18" ht="15" customHeight="1">
      <c r="A3" s="239"/>
      <c r="B3" s="333"/>
      <c r="C3" s="333"/>
      <c r="D3" s="333"/>
      <c r="E3" s="333"/>
      <c r="F3" s="333"/>
      <c r="G3" s="333"/>
      <c r="H3" s="333"/>
      <c r="I3" s="333"/>
      <c r="J3" s="333"/>
      <c r="K3" s="333"/>
      <c r="L3" s="333"/>
      <c r="M3" s="333"/>
      <c r="N3" s="333"/>
      <c r="O3" s="333"/>
      <c r="P3" s="333"/>
      <c r="Q3" s="125"/>
      <c r="R3" s="113"/>
    </row>
    <row r="4" spans="1:18" ht="45.6" customHeight="1">
      <c r="A4" s="239"/>
      <c r="B4" s="116"/>
      <c r="C4" s="116"/>
      <c r="D4" s="116"/>
      <c r="E4" s="116"/>
      <c r="F4" s="116"/>
      <c r="G4" s="116"/>
      <c r="H4" s="116"/>
      <c r="I4" s="116"/>
      <c r="J4" s="116"/>
      <c r="K4" s="116"/>
      <c r="L4" s="116"/>
      <c r="M4" s="116"/>
      <c r="N4" s="116"/>
      <c r="O4" s="116"/>
      <c r="P4" s="116"/>
      <c r="Q4" s="125"/>
      <c r="R4" s="113"/>
    </row>
    <row r="5" spans="1:18" ht="69.75" customHeight="1">
      <c r="A5" s="239"/>
      <c r="B5" s="353" t="s">
        <v>222</v>
      </c>
      <c r="C5" s="354"/>
      <c r="D5" s="354"/>
      <c r="E5" s="354"/>
      <c r="F5" s="354"/>
      <c r="G5" s="354"/>
      <c r="H5" s="354"/>
      <c r="I5" s="354"/>
      <c r="J5" s="354"/>
      <c r="K5" s="354"/>
      <c r="L5" s="354"/>
      <c r="M5" s="354"/>
      <c r="N5" s="354"/>
      <c r="O5" s="354"/>
      <c r="P5" s="117"/>
      <c r="Q5" s="117"/>
      <c r="R5" s="113"/>
    </row>
    <row r="6" spans="1:18" ht="11.25" customHeight="1">
      <c r="A6" s="239"/>
      <c r="B6" s="117"/>
      <c r="C6" s="117"/>
      <c r="D6" s="117"/>
      <c r="E6" s="117"/>
      <c r="F6" s="117"/>
      <c r="G6" s="117"/>
      <c r="H6" s="117"/>
      <c r="I6" s="117"/>
      <c r="J6" s="117"/>
      <c r="K6" s="117"/>
      <c r="L6" s="117"/>
      <c r="M6" s="117"/>
      <c r="N6" s="117"/>
      <c r="O6" s="117"/>
      <c r="P6" s="117"/>
      <c r="Q6" s="117"/>
      <c r="R6" s="113"/>
    </row>
    <row r="7" spans="1:18" ht="33" customHeight="1">
      <c r="A7" s="239"/>
      <c r="B7" s="336" t="s">
        <v>223</v>
      </c>
      <c r="C7" s="337"/>
      <c r="D7" s="337"/>
      <c r="E7" s="337"/>
      <c r="F7" s="337"/>
      <c r="G7" s="337"/>
      <c r="H7" s="337"/>
      <c r="I7" s="337"/>
      <c r="J7" s="337"/>
      <c r="K7" s="337"/>
      <c r="L7" s="337"/>
      <c r="M7" s="337"/>
      <c r="N7" s="337"/>
      <c r="O7" s="337"/>
      <c r="P7" s="117"/>
      <c r="Q7" s="117"/>
      <c r="R7" s="113"/>
    </row>
    <row r="8" spans="1:18" ht="23.25" customHeight="1">
      <c r="A8" s="239"/>
      <c r="B8" s="376" t="s">
        <v>339</v>
      </c>
      <c r="C8" s="376"/>
      <c r="D8" s="376"/>
      <c r="E8" s="376"/>
      <c r="F8" s="376"/>
      <c r="G8" s="376"/>
      <c r="H8" s="376"/>
      <c r="I8" s="376"/>
      <c r="J8" s="376"/>
      <c r="K8" s="376"/>
      <c r="L8" s="376"/>
      <c r="M8" s="376"/>
      <c r="N8" s="376"/>
      <c r="O8" s="376"/>
      <c r="P8" s="213"/>
      <c r="Q8" s="213"/>
      <c r="R8" s="113"/>
    </row>
    <row r="9" spans="1:18" ht="25.5">
      <c r="A9" s="239"/>
      <c r="B9" s="118" t="s">
        <v>0</v>
      </c>
      <c r="C9" s="119"/>
      <c r="D9" s="119"/>
      <c r="E9" s="119"/>
      <c r="F9" s="119"/>
      <c r="G9" s="220" t="str">
        <f>IF(Contacts!$E$5=0,"",Contacts!$E$5)</f>
        <v>Select from list</v>
      </c>
      <c r="H9" s="124"/>
      <c r="I9" s="124"/>
      <c r="J9" s="124"/>
      <c r="K9" s="124"/>
      <c r="L9" s="125"/>
      <c r="M9" s="125"/>
      <c r="N9" s="125"/>
      <c r="O9" s="125"/>
      <c r="P9" s="125"/>
      <c r="Q9" s="125"/>
      <c r="R9" s="113"/>
    </row>
    <row r="10" spans="1:18" ht="9" customHeight="1">
      <c r="A10" s="239"/>
      <c r="B10" s="120"/>
      <c r="C10" s="121"/>
      <c r="D10" s="122"/>
      <c r="E10" s="123"/>
      <c r="F10" s="121"/>
      <c r="G10" s="122"/>
      <c r="H10" s="124"/>
      <c r="I10" s="124"/>
      <c r="J10" s="124"/>
      <c r="K10" s="124"/>
      <c r="L10" s="125"/>
      <c r="M10" s="125"/>
      <c r="N10" s="125"/>
      <c r="O10" s="125"/>
      <c r="P10" s="125"/>
      <c r="Q10" s="125"/>
      <c r="R10" s="113"/>
    </row>
    <row r="11" spans="1:18" ht="6.6" customHeight="1">
      <c r="A11" s="239"/>
      <c r="B11" s="126"/>
      <c r="C11" s="127"/>
      <c r="D11" s="128"/>
      <c r="E11" s="129"/>
      <c r="F11" s="127"/>
      <c r="G11" s="128"/>
      <c r="H11" s="130"/>
      <c r="I11" s="130"/>
      <c r="J11" s="130"/>
      <c r="K11" s="130"/>
      <c r="L11" s="131"/>
      <c r="M11" s="131"/>
      <c r="N11" s="131"/>
      <c r="O11" s="131"/>
      <c r="P11" s="131"/>
      <c r="Q11" s="131"/>
      <c r="R11" s="113"/>
    </row>
    <row r="12" spans="1:18" ht="8.1" customHeight="1">
      <c r="A12" s="239"/>
      <c r="B12" s="214"/>
      <c r="C12" s="127"/>
      <c r="D12" s="128"/>
      <c r="E12" s="129"/>
      <c r="F12" s="127"/>
      <c r="G12" s="128"/>
      <c r="H12" s="130"/>
      <c r="I12" s="130"/>
      <c r="J12" s="130"/>
      <c r="K12" s="130"/>
      <c r="L12" s="131"/>
      <c r="M12" s="131"/>
      <c r="N12" s="131"/>
      <c r="O12" s="131"/>
      <c r="P12" s="131"/>
      <c r="Q12" s="131"/>
      <c r="R12" s="113"/>
    </row>
    <row r="13" spans="1:18" ht="5.45" customHeight="1">
      <c r="A13" s="239"/>
      <c r="B13" s="113"/>
      <c r="C13" s="205"/>
      <c r="D13" s="205"/>
      <c r="E13" s="205"/>
      <c r="F13" s="205"/>
      <c r="G13" s="205"/>
      <c r="H13" s="215"/>
      <c r="I13" s="215"/>
      <c r="J13" s="215"/>
      <c r="K13" s="215"/>
      <c r="L13" s="113"/>
      <c r="M13" s="113"/>
      <c r="N13" s="113"/>
      <c r="O13" s="113"/>
      <c r="P13" s="113"/>
      <c r="Q13" s="113"/>
      <c r="R13" s="113"/>
    </row>
    <row r="14" spans="1:18" ht="6.95" customHeight="1">
      <c r="A14" s="239"/>
      <c r="B14" s="113"/>
      <c r="C14" s="205"/>
      <c r="D14" s="205"/>
      <c r="E14" s="205"/>
      <c r="F14" s="205"/>
      <c r="G14" s="205"/>
      <c r="H14" s="215"/>
      <c r="I14" s="215"/>
      <c r="J14" s="215"/>
      <c r="K14" s="215"/>
      <c r="L14" s="113"/>
      <c r="M14" s="113"/>
      <c r="N14" s="113"/>
      <c r="O14" s="113"/>
      <c r="P14" s="113"/>
      <c r="Q14" s="113"/>
      <c r="R14" s="113"/>
    </row>
    <row r="15" spans="1:18" ht="20.25" hidden="1">
      <c r="A15" s="240">
        <v>3.1</v>
      </c>
      <c r="B15" s="174" t="s">
        <v>224</v>
      </c>
      <c r="C15" s="175"/>
      <c r="D15" s="176"/>
      <c r="E15" s="176"/>
      <c r="F15" s="176"/>
      <c r="G15" s="176"/>
      <c r="H15" s="176"/>
      <c r="I15" s="176"/>
      <c r="J15" s="176"/>
      <c r="K15" s="176"/>
      <c r="L15" s="224"/>
      <c r="M15" s="224"/>
      <c r="N15" s="224"/>
      <c r="O15" s="224"/>
      <c r="P15" s="224"/>
      <c r="Q15" s="113"/>
      <c r="R15" s="113"/>
    </row>
    <row r="16" spans="1:18" ht="20.25" hidden="1">
      <c r="A16" s="240"/>
      <c r="B16" s="133"/>
      <c r="C16" s="134"/>
      <c r="D16" s="135"/>
      <c r="E16" s="135"/>
      <c r="F16" s="135"/>
      <c r="G16" s="135"/>
      <c r="H16" s="135"/>
      <c r="I16" s="135"/>
      <c r="J16" s="135"/>
      <c r="K16" s="135"/>
      <c r="L16" s="113"/>
      <c r="M16" s="113"/>
      <c r="N16" s="113"/>
      <c r="O16" s="113"/>
      <c r="P16" s="113"/>
      <c r="Q16" s="113"/>
      <c r="R16" s="113"/>
    </row>
    <row r="17" spans="1:23" ht="21" hidden="1" customHeight="1">
      <c r="A17" s="240"/>
      <c r="B17" s="133"/>
      <c r="C17" s="134"/>
      <c r="D17" s="135"/>
      <c r="E17" s="135"/>
      <c r="F17" s="135"/>
      <c r="G17" s="350" t="s">
        <v>167</v>
      </c>
      <c r="H17" s="351"/>
      <c r="I17" s="351"/>
      <c r="J17" s="351"/>
      <c r="K17" s="351"/>
      <c r="L17" s="351"/>
      <c r="M17" s="351"/>
      <c r="N17" s="351"/>
      <c r="O17" s="351"/>
      <c r="P17" s="352"/>
      <c r="Q17" s="113"/>
      <c r="R17" s="113"/>
    </row>
    <row r="18" spans="1:23" ht="21" hidden="1" customHeight="1">
      <c r="A18" s="239"/>
      <c r="B18" s="155"/>
      <c r="C18" s="135"/>
      <c r="D18" s="135"/>
      <c r="E18" s="135"/>
      <c r="F18" s="135"/>
      <c r="G18" s="230" t="s">
        <v>103</v>
      </c>
      <c r="H18" s="230" t="s">
        <v>104</v>
      </c>
      <c r="I18" s="230" t="s">
        <v>105</v>
      </c>
      <c r="J18" s="230" t="s">
        <v>106</v>
      </c>
      <c r="K18" s="230" t="s">
        <v>107</v>
      </c>
      <c r="L18" s="230" t="s">
        <v>108</v>
      </c>
      <c r="M18" s="230" t="s">
        <v>109</v>
      </c>
      <c r="N18" s="230" t="s">
        <v>110</v>
      </c>
      <c r="O18" s="230" t="s">
        <v>111</v>
      </c>
      <c r="P18" s="230" t="s">
        <v>112</v>
      </c>
      <c r="Q18" s="113"/>
      <c r="R18" s="113"/>
      <c r="W18" s="17" t="s">
        <v>177</v>
      </c>
    </row>
    <row r="19" spans="1:23" ht="15" hidden="1" customHeight="1">
      <c r="A19" s="239"/>
      <c r="B19" s="139" t="s">
        <v>78</v>
      </c>
      <c r="C19" s="106" t="s">
        <v>115</v>
      </c>
      <c r="D19" s="106"/>
      <c r="E19" s="139"/>
      <c r="F19" s="135"/>
      <c r="G19" s="212"/>
      <c r="H19" s="212"/>
      <c r="I19" s="212"/>
      <c r="J19" s="212"/>
      <c r="K19" s="212"/>
      <c r="L19" s="212"/>
      <c r="M19" s="212"/>
      <c r="N19" s="212"/>
      <c r="O19" s="247"/>
      <c r="P19" s="247"/>
      <c r="Q19" s="113"/>
      <c r="R19" s="113"/>
    </row>
    <row r="20" spans="1:23" s="19" customFormat="1" ht="15" hidden="1" customHeight="1">
      <c r="A20" s="241"/>
      <c r="B20" s="139" t="s">
        <v>80</v>
      </c>
      <c r="C20" s="334" t="s">
        <v>116</v>
      </c>
      <c r="D20" s="334"/>
      <c r="E20" s="334"/>
      <c r="F20" s="237"/>
      <c r="G20" s="248"/>
      <c r="H20" s="248"/>
      <c r="I20" s="248"/>
      <c r="J20" s="248"/>
      <c r="K20" s="248"/>
      <c r="L20" s="248"/>
      <c r="M20" s="248"/>
      <c r="N20" s="248"/>
      <c r="O20" s="248"/>
      <c r="P20" s="248"/>
      <c r="Q20" s="139"/>
      <c r="R20" s="139"/>
    </row>
    <row r="21" spans="1:23" s="19" customFormat="1" ht="15" hidden="1" customHeight="1">
      <c r="A21" s="241"/>
      <c r="B21" s="139" t="s">
        <v>82</v>
      </c>
      <c r="C21" s="334" t="s">
        <v>117</v>
      </c>
      <c r="D21" s="334"/>
      <c r="E21" s="334"/>
      <c r="F21" s="237"/>
      <c r="G21" s="248"/>
      <c r="H21" s="248"/>
      <c r="I21" s="248"/>
      <c r="J21" s="248"/>
      <c r="K21" s="248"/>
      <c r="L21" s="248"/>
      <c r="M21" s="248"/>
      <c r="N21" s="248"/>
      <c r="O21" s="248"/>
      <c r="P21" s="248"/>
      <c r="Q21" s="139"/>
      <c r="R21" s="139"/>
    </row>
    <row r="22" spans="1:23" ht="15" hidden="1" customHeight="1">
      <c r="A22" s="239"/>
      <c r="B22" s="139" t="s">
        <v>84</v>
      </c>
      <c r="C22" s="106" t="s">
        <v>118</v>
      </c>
      <c r="D22" s="215"/>
      <c r="E22" s="215"/>
      <c r="F22" s="135"/>
      <c r="G22" s="212"/>
      <c r="H22" s="212"/>
      <c r="I22" s="212"/>
      <c r="J22" s="212"/>
      <c r="K22" s="212"/>
      <c r="L22" s="212"/>
      <c r="M22" s="212"/>
      <c r="N22" s="212"/>
      <c r="O22" s="212"/>
      <c r="P22" s="212"/>
      <c r="Q22" s="113"/>
      <c r="R22" s="113"/>
    </row>
    <row r="23" spans="1:23" ht="15" hidden="1" customHeight="1">
      <c r="A23" s="239"/>
      <c r="B23" s="157"/>
      <c r="C23" s="133" t="s">
        <v>98</v>
      </c>
      <c r="D23" s="215"/>
      <c r="E23" s="215"/>
      <c r="F23" s="135"/>
      <c r="G23" s="249">
        <f>SUM(G19:G22)</f>
        <v>0</v>
      </c>
      <c r="H23" s="249">
        <f t="shared" ref="H23:P23" si="0">SUM(H19:H22)</f>
        <v>0</v>
      </c>
      <c r="I23" s="249">
        <f t="shared" si="0"/>
        <v>0</v>
      </c>
      <c r="J23" s="249">
        <f t="shared" si="0"/>
        <v>0</v>
      </c>
      <c r="K23" s="249">
        <f t="shared" si="0"/>
        <v>0</v>
      </c>
      <c r="L23" s="249">
        <f t="shared" si="0"/>
        <v>0</v>
      </c>
      <c r="M23" s="249">
        <f t="shared" si="0"/>
        <v>0</v>
      </c>
      <c r="N23" s="249">
        <f t="shared" si="0"/>
        <v>0</v>
      </c>
      <c r="O23" s="249">
        <f t="shared" si="0"/>
        <v>0</v>
      </c>
      <c r="P23" s="249">
        <f t="shared" si="0"/>
        <v>0</v>
      </c>
      <c r="Q23" s="113"/>
      <c r="R23" s="113"/>
    </row>
    <row r="24" spans="1:23" ht="15" hidden="1" customHeight="1">
      <c r="A24" s="239"/>
      <c r="B24" s="113"/>
      <c r="C24" s="205"/>
      <c r="D24" s="205"/>
      <c r="E24" s="205"/>
      <c r="F24" s="205"/>
      <c r="G24" s="205"/>
      <c r="H24" s="215"/>
      <c r="I24" s="215"/>
      <c r="J24" s="113"/>
      <c r="K24" s="113"/>
      <c r="L24" s="113"/>
      <c r="M24" s="113"/>
      <c r="N24" s="113"/>
      <c r="O24" s="113"/>
      <c r="P24" s="113"/>
      <c r="Q24" s="113"/>
      <c r="R24" s="113"/>
    </row>
    <row r="25" spans="1:23" ht="15" hidden="1" customHeight="1">
      <c r="A25" s="239"/>
      <c r="B25" s="113"/>
      <c r="C25" s="205"/>
      <c r="D25" s="205"/>
      <c r="E25" s="205"/>
      <c r="F25" s="205"/>
      <c r="G25" s="205"/>
      <c r="H25" s="215"/>
      <c r="I25" s="215"/>
      <c r="J25" s="113"/>
      <c r="K25" s="113"/>
      <c r="L25" s="113"/>
      <c r="M25" s="113"/>
      <c r="N25" s="113"/>
      <c r="O25" s="113"/>
      <c r="P25" s="113"/>
      <c r="Q25" s="113"/>
      <c r="R25" s="113"/>
    </row>
    <row r="26" spans="1:23" ht="20.25" hidden="1">
      <c r="A26" s="240">
        <v>3.2</v>
      </c>
      <c r="B26" s="174" t="s">
        <v>225</v>
      </c>
      <c r="C26" s="175"/>
      <c r="D26" s="176"/>
      <c r="E26" s="176"/>
      <c r="F26" s="176"/>
      <c r="G26" s="176"/>
      <c r="H26" s="176"/>
      <c r="I26" s="176"/>
      <c r="J26" s="176"/>
      <c r="K26" s="176"/>
      <c r="L26" s="224"/>
      <c r="M26" s="224"/>
      <c r="N26" s="224"/>
      <c r="O26" s="224"/>
      <c r="P26" s="224"/>
      <c r="Q26" s="113"/>
      <c r="R26" s="113"/>
    </row>
    <row r="27" spans="1:23" ht="20.25" hidden="1">
      <c r="A27" s="240"/>
      <c r="B27" s="133"/>
      <c r="C27" s="134"/>
      <c r="D27" s="135"/>
      <c r="E27" s="135"/>
      <c r="F27" s="135"/>
      <c r="G27" s="135"/>
      <c r="H27" s="135"/>
      <c r="I27" s="135"/>
      <c r="J27" s="135"/>
      <c r="K27" s="135"/>
      <c r="L27" s="113"/>
      <c r="M27" s="113"/>
      <c r="N27" s="113"/>
      <c r="O27" s="113"/>
      <c r="P27" s="113"/>
      <c r="Q27" s="113"/>
      <c r="R27" s="113"/>
    </row>
    <row r="28" spans="1:23" ht="21" hidden="1" customHeight="1">
      <c r="A28" s="240"/>
      <c r="B28" s="133"/>
      <c r="C28" s="134"/>
      <c r="D28" s="135"/>
      <c r="E28" s="135"/>
      <c r="F28" s="135"/>
      <c r="G28" s="350" t="s">
        <v>167</v>
      </c>
      <c r="H28" s="351"/>
      <c r="I28" s="351"/>
      <c r="J28" s="351"/>
      <c r="K28" s="351"/>
      <c r="L28" s="351"/>
      <c r="M28" s="351"/>
      <c r="N28" s="351"/>
      <c r="O28" s="351"/>
      <c r="P28" s="352"/>
      <c r="Q28" s="113"/>
      <c r="R28" s="113"/>
    </row>
    <row r="29" spans="1:23" ht="21" hidden="1" customHeight="1">
      <c r="A29" s="239"/>
      <c r="B29" s="155"/>
      <c r="C29" s="135"/>
      <c r="D29" s="135"/>
      <c r="E29" s="135"/>
      <c r="F29" s="135"/>
      <c r="G29" s="230" t="s">
        <v>103</v>
      </c>
      <c r="H29" s="230" t="s">
        <v>104</v>
      </c>
      <c r="I29" s="230" t="s">
        <v>105</v>
      </c>
      <c r="J29" s="230" t="s">
        <v>106</v>
      </c>
      <c r="K29" s="230" t="s">
        <v>107</v>
      </c>
      <c r="L29" s="230" t="s">
        <v>108</v>
      </c>
      <c r="M29" s="230" t="s">
        <v>109</v>
      </c>
      <c r="N29" s="230" t="s">
        <v>110</v>
      </c>
      <c r="O29" s="230" t="s">
        <v>111</v>
      </c>
      <c r="P29" s="230" t="s">
        <v>112</v>
      </c>
      <c r="Q29" s="113"/>
      <c r="R29" s="113"/>
      <c r="W29" s="17" t="s">
        <v>177</v>
      </c>
    </row>
    <row r="30" spans="1:23" ht="15" hidden="1" customHeight="1">
      <c r="A30" s="239"/>
      <c r="B30" s="139" t="s">
        <v>78</v>
      </c>
      <c r="C30" s="106" t="s">
        <v>115</v>
      </c>
      <c r="D30" s="106"/>
      <c r="E30" s="139"/>
      <c r="F30" s="135"/>
      <c r="G30" s="248"/>
      <c r="H30" s="248"/>
      <c r="I30" s="248"/>
      <c r="J30" s="248"/>
      <c r="K30" s="248"/>
      <c r="L30" s="248"/>
      <c r="M30" s="248"/>
      <c r="N30" s="248"/>
      <c r="O30" s="248"/>
      <c r="P30" s="248"/>
      <c r="Q30" s="113"/>
      <c r="R30" s="113"/>
    </row>
    <row r="31" spans="1:23" s="19" customFormat="1" ht="15" hidden="1" customHeight="1">
      <c r="A31" s="241"/>
      <c r="B31" s="139" t="s">
        <v>80</v>
      </c>
      <c r="C31" s="334" t="s">
        <v>116</v>
      </c>
      <c r="D31" s="334"/>
      <c r="E31" s="334"/>
      <c r="F31" s="237"/>
      <c r="G31" s="248"/>
      <c r="H31" s="248"/>
      <c r="I31" s="248"/>
      <c r="J31" s="248"/>
      <c r="K31" s="248"/>
      <c r="L31" s="248"/>
      <c r="M31" s="248"/>
      <c r="N31" s="248"/>
      <c r="O31" s="248"/>
      <c r="P31" s="248"/>
      <c r="Q31" s="139"/>
      <c r="R31" s="139"/>
    </row>
    <row r="32" spans="1:23" s="19" customFormat="1" ht="15" hidden="1" customHeight="1">
      <c r="A32" s="241"/>
      <c r="B32" s="139" t="s">
        <v>82</v>
      </c>
      <c r="C32" s="334" t="s">
        <v>117</v>
      </c>
      <c r="D32" s="334"/>
      <c r="E32" s="334"/>
      <c r="F32" s="237"/>
      <c r="G32" s="248"/>
      <c r="H32" s="248"/>
      <c r="I32" s="248"/>
      <c r="J32" s="248"/>
      <c r="K32" s="248"/>
      <c r="L32" s="248"/>
      <c r="M32" s="248"/>
      <c r="N32" s="248"/>
      <c r="O32" s="248"/>
      <c r="P32" s="248"/>
      <c r="Q32" s="139"/>
      <c r="R32" s="139"/>
    </row>
    <row r="33" spans="1:23" ht="15" hidden="1" customHeight="1">
      <c r="A33" s="239"/>
      <c r="B33" s="139" t="s">
        <v>84</v>
      </c>
      <c r="C33" s="106" t="s">
        <v>118</v>
      </c>
      <c r="D33" s="215"/>
      <c r="E33" s="215"/>
      <c r="F33" s="135"/>
      <c r="G33" s="248"/>
      <c r="H33" s="248"/>
      <c r="I33" s="248"/>
      <c r="J33" s="248"/>
      <c r="K33" s="248"/>
      <c r="L33" s="248"/>
      <c r="M33" s="248"/>
      <c r="N33" s="248"/>
      <c r="O33" s="248"/>
      <c r="P33" s="248"/>
      <c r="Q33" s="113"/>
      <c r="R33" s="113"/>
    </row>
    <row r="34" spans="1:23" ht="15" hidden="1" customHeight="1">
      <c r="A34" s="239"/>
      <c r="B34" s="157"/>
      <c r="C34" s="133" t="s">
        <v>98</v>
      </c>
      <c r="D34" s="215"/>
      <c r="E34" s="215"/>
      <c r="F34" s="135"/>
      <c r="G34" s="196">
        <f t="shared" ref="G34:P34" si="1">SUM(G30:G33)</f>
        <v>0</v>
      </c>
      <c r="H34" s="196">
        <f t="shared" si="1"/>
        <v>0</v>
      </c>
      <c r="I34" s="196">
        <f t="shared" si="1"/>
        <v>0</v>
      </c>
      <c r="J34" s="196">
        <f t="shared" si="1"/>
        <v>0</v>
      </c>
      <c r="K34" s="196">
        <f t="shared" si="1"/>
        <v>0</v>
      </c>
      <c r="L34" s="196">
        <f t="shared" si="1"/>
        <v>0</v>
      </c>
      <c r="M34" s="196">
        <f t="shared" si="1"/>
        <v>0</v>
      </c>
      <c r="N34" s="196">
        <f t="shared" si="1"/>
        <v>0</v>
      </c>
      <c r="O34" s="196">
        <f t="shared" si="1"/>
        <v>0</v>
      </c>
      <c r="P34" s="196">
        <f t="shared" si="1"/>
        <v>0</v>
      </c>
      <c r="Q34" s="113"/>
      <c r="R34" s="113"/>
    </row>
    <row r="35" spans="1:23" ht="15" hidden="1" customHeight="1">
      <c r="A35" s="239"/>
      <c r="B35" s="113"/>
      <c r="C35" s="205"/>
      <c r="D35" s="205"/>
      <c r="E35" s="205"/>
      <c r="F35" s="205"/>
      <c r="G35" s="205"/>
      <c r="H35" s="215"/>
      <c r="I35" s="215"/>
      <c r="J35" s="113"/>
      <c r="K35" s="113"/>
      <c r="L35" s="113"/>
      <c r="M35" s="113"/>
      <c r="N35" s="113"/>
      <c r="O35" s="113"/>
      <c r="P35" s="113"/>
      <c r="Q35" s="113"/>
      <c r="R35" s="113"/>
    </row>
    <row r="36" spans="1:23" ht="15" hidden="1" customHeight="1">
      <c r="A36" s="239"/>
      <c r="B36" s="113"/>
      <c r="C36" s="205"/>
      <c r="D36" s="205"/>
      <c r="E36" s="205"/>
      <c r="F36" s="205"/>
      <c r="G36" s="205"/>
      <c r="H36" s="215"/>
      <c r="I36" s="215"/>
      <c r="J36" s="113"/>
      <c r="K36" s="113"/>
      <c r="L36" s="113"/>
      <c r="M36" s="113"/>
      <c r="N36" s="113"/>
      <c r="O36" s="113"/>
      <c r="P36" s="113"/>
      <c r="Q36" s="113"/>
      <c r="R36" s="113"/>
    </row>
    <row r="37" spans="1:23" ht="20.25">
      <c r="A37" s="240">
        <v>3.1</v>
      </c>
      <c r="B37" s="174" t="s">
        <v>46</v>
      </c>
      <c r="C37" s="175"/>
      <c r="D37" s="176"/>
      <c r="E37" s="176"/>
      <c r="F37" s="176"/>
      <c r="G37" s="176"/>
      <c r="H37" s="176"/>
      <c r="I37" s="176"/>
      <c r="J37" s="176"/>
      <c r="K37" s="176"/>
      <c r="L37" s="224"/>
      <c r="M37" s="224"/>
      <c r="N37" s="224"/>
      <c r="O37" s="224"/>
      <c r="P37" s="224"/>
      <c r="Q37" s="113"/>
      <c r="R37" s="113"/>
    </row>
    <row r="38" spans="1:23" ht="20.25">
      <c r="A38" s="240"/>
      <c r="B38" s="133"/>
      <c r="C38" s="134"/>
      <c r="D38" s="135"/>
      <c r="E38" s="135"/>
      <c r="F38" s="135"/>
      <c r="G38" s="135"/>
      <c r="H38" s="135"/>
      <c r="I38" s="135"/>
      <c r="J38" s="135"/>
      <c r="K38" s="135"/>
      <c r="L38" s="113"/>
      <c r="M38" s="113"/>
      <c r="N38" s="113"/>
      <c r="O38" s="113"/>
      <c r="P38" s="113"/>
      <c r="Q38" s="113"/>
      <c r="R38" s="113"/>
    </row>
    <row r="39" spans="1:23" ht="21" customHeight="1">
      <c r="A39" s="240"/>
      <c r="B39" s="133"/>
      <c r="C39" s="134"/>
      <c r="D39" s="135"/>
      <c r="E39" s="135"/>
      <c r="F39" s="135"/>
      <c r="G39" s="350" t="s">
        <v>167</v>
      </c>
      <c r="H39" s="351"/>
      <c r="I39" s="351"/>
      <c r="J39" s="351"/>
      <c r="K39" s="351"/>
      <c r="L39" s="351"/>
      <c r="M39" s="351"/>
      <c r="N39" s="351"/>
      <c r="O39" s="351"/>
      <c r="P39" s="352"/>
      <c r="Q39" s="113"/>
      <c r="R39" s="113"/>
    </row>
    <row r="40" spans="1:23" ht="21" customHeight="1">
      <c r="A40" s="239"/>
      <c r="B40" s="155"/>
      <c r="C40" s="135"/>
      <c r="D40" s="135"/>
      <c r="E40" s="135"/>
      <c r="F40" s="135"/>
      <c r="G40" s="230" t="s">
        <v>103</v>
      </c>
      <c r="H40" s="230" t="s">
        <v>104</v>
      </c>
      <c r="I40" s="230" t="s">
        <v>105</v>
      </c>
      <c r="J40" s="230" t="s">
        <v>106</v>
      </c>
      <c r="K40" s="230" t="s">
        <v>107</v>
      </c>
      <c r="L40" s="230" t="s">
        <v>108</v>
      </c>
      <c r="M40" s="230" t="s">
        <v>109</v>
      </c>
      <c r="N40" s="230" t="s">
        <v>110</v>
      </c>
      <c r="O40" s="230" t="s">
        <v>111</v>
      </c>
      <c r="P40" s="230" t="s">
        <v>112</v>
      </c>
      <c r="Q40" s="113"/>
      <c r="R40" s="113"/>
      <c r="W40" s="17" t="s">
        <v>177</v>
      </c>
    </row>
    <row r="41" spans="1:23" ht="15" customHeight="1">
      <c r="A41" s="239"/>
      <c r="B41" s="139" t="s">
        <v>78</v>
      </c>
      <c r="C41" s="106" t="s">
        <v>115</v>
      </c>
      <c r="D41" s="106"/>
      <c r="E41" s="139"/>
      <c r="F41" s="135"/>
      <c r="G41" s="296"/>
      <c r="H41" s="296"/>
      <c r="I41" s="296"/>
      <c r="J41" s="296"/>
      <c r="K41" s="296"/>
      <c r="L41" s="296"/>
      <c r="M41" s="296"/>
      <c r="N41" s="296"/>
      <c r="O41" s="296"/>
      <c r="P41" s="296"/>
      <c r="Q41" s="113"/>
      <c r="R41" s="113"/>
    </row>
    <row r="42" spans="1:23" s="19" customFormat="1" ht="15" customHeight="1">
      <c r="A42" s="241"/>
      <c r="B42" s="139" t="s">
        <v>80</v>
      </c>
      <c r="C42" s="334" t="s">
        <v>116</v>
      </c>
      <c r="D42" s="334"/>
      <c r="E42" s="334"/>
      <c r="F42" s="237"/>
      <c r="G42" s="296"/>
      <c r="H42" s="296"/>
      <c r="I42" s="296"/>
      <c r="J42" s="296"/>
      <c r="K42" s="296"/>
      <c r="L42" s="296"/>
      <c r="M42" s="296"/>
      <c r="N42" s="296"/>
      <c r="O42" s="296"/>
      <c r="P42" s="296"/>
      <c r="Q42" s="139"/>
      <c r="R42" s="139"/>
    </row>
    <row r="43" spans="1:23" s="19" customFormat="1" ht="15" customHeight="1">
      <c r="A43" s="241"/>
      <c r="B43" s="139" t="s">
        <v>82</v>
      </c>
      <c r="C43" s="334" t="s">
        <v>117</v>
      </c>
      <c r="D43" s="334"/>
      <c r="E43" s="334"/>
      <c r="F43" s="237"/>
      <c r="G43" s="296"/>
      <c r="H43" s="296"/>
      <c r="I43" s="296"/>
      <c r="J43" s="296"/>
      <c r="K43" s="296"/>
      <c r="L43" s="296"/>
      <c r="M43" s="296"/>
      <c r="N43" s="296"/>
      <c r="O43" s="296"/>
      <c r="P43" s="296"/>
      <c r="Q43" s="139"/>
      <c r="R43" s="139"/>
    </row>
    <row r="44" spans="1:23" ht="15" customHeight="1">
      <c r="A44" s="239"/>
      <c r="B44" s="139" t="s">
        <v>84</v>
      </c>
      <c r="C44" s="106" t="s">
        <v>118</v>
      </c>
      <c r="D44" s="215"/>
      <c r="E44" s="215"/>
      <c r="F44" s="135"/>
      <c r="G44" s="296"/>
      <c r="H44" s="296"/>
      <c r="I44" s="296"/>
      <c r="J44" s="296"/>
      <c r="K44" s="296"/>
      <c r="L44" s="296"/>
      <c r="M44" s="296"/>
      <c r="N44" s="296"/>
      <c r="O44" s="296"/>
      <c r="P44" s="296"/>
      <c r="Q44" s="113"/>
      <c r="R44" s="113"/>
    </row>
    <row r="45" spans="1:23" ht="15" customHeight="1">
      <c r="A45" s="239"/>
      <c r="B45" s="157"/>
      <c r="C45" s="133" t="s">
        <v>98</v>
      </c>
      <c r="D45" s="215"/>
      <c r="E45" s="215"/>
      <c r="F45" s="135"/>
      <c r="G45" s="249">
        <f t="shared" ref="G45:P45" si="2">SUM(G41:G44)</f>
        <v>0</v>
      </c>
      <c r="H45" s="249">
        <f t="shared" si="2"/>
        <v>0</v>
      </c>
      <c r="I45" s="249">
        <f t="shared" si="2"/>
        <v>0</v>
      </c>
      <c r="J45" s="249">
        <f t="shared" si="2"/>
        <v>0</v>
      </c>
      <c r="K45" s="249">
        <f t="shared" si="2"/>
        <v>0</v>
      </c>
      <c r="L45" s="249">
        <f t="shared" si="2"/>
        <v>0</v>
      </c>
      <c r="M45" s="249">
        <f t="shared" si="2"/>
        <v>0</v>
      </c>
      <c r="N45" s="249">
        <f t="shared" si="2"/>
        <v>0</v>
      </c>
      <c r="O45" s="249">
        <f t="shared" si="2"/>
        <v>0</v>
      </c>
      <c r="P45" s="249">
        <f t="shared" si="2"/>
        <v>0</v>
      </c>
      <c r="Q45" s="113"/>
      <c r="R45" s="113"/>
    </row>
    <row r="46" spans="1:23" ht="15" customHeight="1">
      <c r="A46" s="239"/>
      <c r="B46" s="113"/>
      <c r="C46" s="205"/>
      <c r="D46" s="205"/>
      <c r="E46" s="205"/>
      <c r="F46" s="205"/>
      <c r="G46" s="205"/>
      <c r="H46" s="215"/>
      <c r="I46" s="215"/>
      <c r="J46" s="113"/>
      <c r="K46" s="113"/>
      <c r="L46" s="113"/>
      <c r="M46" s="113"/>
      <c r="N46" s="113"/>
      <c r="O46" s="113"/>
      <c r="P46" s="113"/>
      <c r="Q46" s="113"/>
      <c r="R46" s="113"/>
    </row>
    <row r="47" spans="1:23" ht="15" customHeight="1">
      <c r="A47" s="239"/>
      <c r="B47" s="113"/>
      <c r="C47" s="205"/>
      <c r="D47" s="205"/>
      <c r="E47" s="205"/>
      <c r="F47" s="205"/>
      <c r="G47" s="205"/>
      <c r="H47" s="215"/>
      <c r="I47" s="215"/>
      <c r="J47" s="113"/>
      <c r="K47" s="113"/>
      <c r="L47" s="113"/>
      <c r="M47" s="113"/>
      <c r="N47" s="113"/>
      <c r="O47" s="113"/>
      <c r="P47" s="113"/>
      <c r="Q47" s="113"/>
      <c r="R47" s="113"/>
    </row>
    <row r="48" spans="1:23" hidden="1">
      <c r="A48" s="242">
        <v>3.7</v>
      </c>
      <c r="B48" s="6" t="s">
        <v>226</v>
      </c>
      <c r="C48" s="25"/>
      <c r="D48" s="7"/>
      <c r="E48" s="7"/>
      <c r="F48" s="7"/>
      <c r="G48" s="7"/>
      <c r="H48" s="7"/>
      <c r="I48" s="7"/>
      <c r="J48" s="7"/>
      <c r="K48" s="7"/>
      <c r="L48" s="24"/>
      <c r="M48" s="24"/>
      <c r="N48" s="24"/>
      <c r="O48" s="24"/>
      <c r="P48" s="24"/>
      <c r="Q48" s="24"/>
      <c r="R48" s="24"/>
    </row>
    <row r="49" spans="1:23" hidden="1">
      <c r="A49" s="242"/>
      <c r="B49" s="6"/>
      <c r="C49" s="25"/>
      <c r="D49" s="7"/>
      <c r="E49" s="7"/>
      <c r="F49" s="7"/>
      <c r="G49" s="7"/>
      <c r="H49" s="7"/>
      <c r="I49" s="7"/>
      <c r="J49" s="7"/>
      <c r="K49" s="7"/>
      <c r="L49" s="24"/>
      <c r="M49" s="24"/>
      <c r="N49" s="24"/>
      <c r="O49" s="24"/>
      <c r="P49" s="24"/>
      <c r="Q49" s="24"/>
      <c r="R49" s="24"/>
    </row>
    <row r="50" spans="1:23" ht="15.75" hidden="1" customHeight="1">
      <c r="A50" s="242"/>
      <c r="B50" s="6"/>
      <c r="C50" s="25"/>
      <c r="D50" s="7"/>
      <c r="E50" s="7"/>
      <c r="F50" s="7"/>
      <c r="G50" s="373" t="s">
        <v>166</v>
      </c>
      <c r="H50" s="374"/>
      <c r="I50" s="374"/>
      <c r="J50" s="374"/>
      <c r="K50" s="374"/>
      <c r="L50" s="374"/>
      <c r="M50" s="374"/>
      <c r="N50" s="374"/>
      <c r="O50" s="374"/>
      <c r="P50" s="375"/>
      <c r="Q50" s="24"/>
      <c r="R50" s="24"/>
    </row>
    <row r="51" spans="1:23" ht="20.25" hidden="1">
      <c r="A51" s="243"/>
      <c r="B51" s="4"/>
      <c r="C51" s="7"/>
      <c r="D51" s="7"/>
      <c r="E51" s="7"/>
      <c r="F51" s="7"/>
      <c r="G51" s="31" t="s">
        <v>103</v>
      </c>
      <c r="H51" s="31" t="s">
        <v>104</v>
      </c>
      <c r="I51" s="31" t="s">
        <v>105</v>
      </c>
      <c r="J51" s="31" t="s">
        <v>106</v>
      </c>
      <c r="K51" s="31" t="s">
        <v>107</v>
      </c>
      <c r="L51" s="31" t="s">
        <v>108</v>
      </c>
      <c r="M51" s="31" t="s">
        <v>109</v>
      </c>
      <c r="N51" s="31" t="s">
        <v>110</v>
      </c>
      <c r="O51" s="31" t="s">
        <v>111</v>
      </c>
      <c r="P51" s="31" t="s">
        <v>112</v>
      </c>
      <c r="Q51" s="24"/>
      <c r="R51" s="24"/>
      <c r="W51" s="17" t="s">
        <v>177</v>
      </c>
    </row>
    <row r="52" spans="1:23" hidden="1">
      <c r="A52" s="243"/>
      <c r="B52" s="2" t="s">
        <v>78</v>
      </c>
      <c r="C52" s="298" t="s">
        <v>227</v>
      </c>
      <c r="D52" s="298"/>
      <c r="E52" s="2"/>
      <c r="F52" s="7"/>
      <c r="G52" s="29"/>
      <c r="H52" s="29"/>
      <c r="I52" s="29"/>
      <c r="J52" s="29"/>
      <c r="K52" s="29"/>
      <c r="L52" s="29"/>
      <c r="M52" s="29"/>
      <c r="N52" s="29"/>
      <c r="O52" s="29"/>
      <c r="P52" s="29"/>
      <c r="Q52" s="24"/>
      <c r="R52" s="24"/>
    </row>
    <row r="53" spans="1:23" ht="15" hidden="1" customHeight="1">
      <c r="A53" s="243"/>
      <c r="B53" s="2" t="s">
        <v>80</v>
      </c>
      <c r="C53" s="24" t="s">
        <v>228</v>
      </c>
      <c r="D53" s="23"/>
      <c r="E53" s="23"/>
      <c r="F53" s="7"/>
      <c r="G53" s="29"/>
      <c r="H53" s="29"/>
      <c r="I53" s="29"/>
      <c r="J53" s="29"/>
      <c r="K53" s="29"/>
      <c r="L53" s="29"/>
      <c r="M53" s="29"/>
      <c r="N53" s="29"/>
      <c r="O53" s="29"/>
      <c r="P53" s="29"/>
      <c r="Q53" s="24"/>
      <c r="R53" s="24"/>
    </row>
    <row r="54" spans="1:23" ht="15" hidden="1" customHeight="1">
      <c r="A54" s="243"/>
      <c r="B54" s="2" t="s">
        <v>82</v>
      </c>
      <c r="C54" s="24" t="s">
        <v>229</v>
      </c>
      <c r="D54" s="23"/>
      <c r="E54" s="23"/>
      <c r="F54" s="7"/>
      <c r="G54" s="29"/>
      <c r="H54" s="29"/>
      <c r="I54" s="29"/>
      <c r="J54" s="29"/>
      <c r="K54" s="29"/>
      <c r="L54" s="29"/>
      <c r="M54" s="29"/>
      <c r="N54" s="29"/>
      <c r="O54" s="29"/>
      <c r="P54" s="29"/>
      <c r="Q54" s="24"/>
      <c r="R54" s="24"/>
    </row>
    <row r="55" spans="1:23" hidden="1">
      <c r="A55" s="243"/>
      <c r="B55" s="2" t="s">
        <v>84</v>
      </c>
      <c r="C55" s="298" t="s">
        <v>230</v>
      </c>
      <c r="D55" s="7"/>
      <c r="E55" s="7"/>
      <c r="F55" s="7"/>
      <c r="G55" s="29"/>
      <c r="H55" s="29"/>
      <c r="I55" s="29"/>
      <c r="J55" s="29"/>
      <c r="K55" s="29"/>
      <c r="L55" s="29"/>
      <c r="M55" s="29"/>
      <c r="N55" s="29"/>
      <c r="O55" s="29"/>
      <c r="P55" s="29"/>
      <c r="Q55" s="24"/>
      <c r="R55" s="24"/>
    </row>
    <row r="56" spans="1:23" hidden="1">
      <c r="A56" s="243"/>
      <c r="B56" s="11"/>
      <c r="C56" s="6" t="s">
        <v>98</v>
      </c>
      <c r="D56" s="7"/>
      <c r="E56" s="7"/>
      <c r="F56" s="7"/>
      <c r="G56" s="32">
        <f t="shared" ref="G56:P56" si="3">SUM(G52:G55)</f>
        <v>0</v>
      </c>
      <c r="H56" s="32">
        <f t="shared" si="3"/>
        <v>0</v>
      </c>
      <c r="I56" s="32">
        <f t="shared" si="3"/>
        <v>0</v>
      </c>
      <c r="J56" s="32">
        <f t="shared" si="3"/>
        <v>0</v>
      </c>
      <c r="K56" s="32">
        <f t="shared" si="3"/>
        <v>0</v>
      </c>
      <c r="L56" s="32">
        <f t="shared" si="3"/>
        <v>0</v>
      </c>
      <c r="M56" s="32">
        <f t="shared" si="3"/>
        <v>0</v>
      </c>
      <c r="N56" s="32">
        <f t="shared" si="3"/>
        <v>0</v>
      </c>
      <c r="O56" s="32">
        <f t="shared" si="3"/>
        <v>0</v>
      </c>
      <c r="P56" s="32">
        <f t="shared" si="3"/>
        <v>0</v>
      </c>
      <c r="Q56" s="24"/>
      <c r="R56" s="24"/>
    </row>
    <row r="57" spans="1:23" ht="15" hidden="1" customHeight="1">
      <c r="A57" s="243"/>
      <c r="B57" s="24"/>
      <c r="C57" s="26"/>
      <c r="D57" s="26"/>
      <c r="E57" s="26"/>
      <c r="F57" s="26"/>
      <c r="G57" s="26"/>
      <c r="H57" s="5"/>
      <c r="I57" s="5"/>
      <c r="J57" s="24"/>
      <c r="K57" s="24"/>
      <c r="L57" s="24"/>
      <c r="M57" s="24"/>
      <c r="N57" s="24"/>
      <c r="O57" s="24"/>
      <c r="P57" s="24"/>
      <c r="Q57" s="24"/>
      <c r="R57" s="24"/>
    </row>
    <row r="58" spans="1:23" ht="15" hidden="1" customHeight="1">
      <c r="A58" s="243"/>
      <c r="B58" s="24"/>
      <c r="C58" s="26"/>
      <c r="D58" s="26"/>
      <c r="E58" s="26"/>
      <c r="F58" s="26"/>
      <c r="G58" s="26"/>
      <c r="H58" s="5"/>
      <c r="I58" s="5"/>
      <c r="J58" s="24"/>
      <c r="K58" s="24"/>
      <c r="L58" s="24"/>
      <c r="M58" s="24"/>
      <c r="N58" s="24"/>
      <c r="O58" s="24"/>
      <c r="P58" s="24"/>
      <c r="Q58" s="24"/>
      <c r="R58" s="24"/>
    </row>
    <row r="59" spans="1:23" hidden="1">
      <c r="A59" s="242">
        <v>3.8</v>
      </c>
      <c r="B59" s="6" t="s">
        <v>226</v>
      </c>
      <c r="C59" s="25"/>
      <c r="D59" s="7"/>
      <c r="E59" s="7"/>
      <c r="F59" s="7"/>
      <c r="G59" s="7"/>
      <c r="H59" s="7"/>
      <c r="I59" s="7"/>
      <c r="J59" s="7"/>
      <c r="K59" s="7"/>
      <c r="L59" s="24"/>
      <c r="M59" s="24"/>
      <c r="N59" s="24"/>
      <c r="O59" s="24"/>
      <c r="P59" s="24"/>
      <c r="Q59" s="24"/>
      <c r="R59" s="24"/>
    </row>
    <row r="60" spans="1:23" hidden="1">
      <c r="A60" s="242"/>
      <c r="B60" s="6"/>
      <c r="C60" s="25"/>
      <c r="D60" s="7"/>
      <c r="E60" s="7"/>
      <c r="F60" s="7"/>
      <c r="G60" s="7"/>
      <c r="H60" s="7"/>
      <c r="I60" s="7"/>
      <c r="J60" s="7"/>
      <c r="K60" s="7"/>
      <c r="L60" s="24"/>
      <c r="M60" s="24"/>
      <c r="N60" s="24"/>
      <c r="O60" s="24"/>
      <c r="P60" s="24"/>
      <c r="Q60" s="24"/>
      <c r="R60" s="24"/>
    </row>
    <row r="61" spans="1:23" ht="15.75" hidden="1" customHeight="1">
      <c r="A61" s="242"/>
      <c r="B61" s="6"/>
      <c r="C61" s="25"/>
      <c r="D61" s="7"/>
      <c r="E61" s="7"/>
      <c r="F61" s="7"/>
      <c r="G61" s="373" t="s">
        <v>166</v>
      </c>
      <c r="H61" s="374"/>
      <c r="I61" s="374"/>
      <c r="J61" s="374"/>
      <c r="K61" s="374"/>
      <c r="L61" s="374"/>
      <c r="M61" s="374"/>
      <c r="N61" s="374"/>
      <c r="O61" s="374"/>
      <c r="P61" s="375"/>
      <c r="Q61" s="24"/>
      <c r="R61" s="24"/>
    </row>
    <row r="62" spans="1:23" ht="20.25" hidden="1">
      <c r="A62" s="243"/>
      <c r="B62" s="4"/>
      <c r="C62" s="7"/>
      <c r="D62" s="7"/>
      <c r="E62" s="7"/>
      <c r="F62" s="7"/>
      <c r="G62" s="31" t="s">
        <v>103</v>
      </c>
      <c r="H62" s="31" t="s">
        <v>104</v>
      </c>
      <c r="I62" s="31" t="s">
        <v>105</v>
      </c>
      <c r="J62" s="31" t="s">
        <v>106</v>
      </c>
      <c r="K62" s="31" t="s">
        <v>107</v>
      </c>
      <c r="L62" s="31" t="s">
        <v>108</v>
      </c>
      <c r="M62" s="31" t="s">
        <v>109</v>
      </c>
      <c r="N62" s="31" t="s">
        <v>110</v>
      </c>
      <c r="O62" s="31" t="s">
        <v>111</v>
      </c>
      <c r="P62" s="31" t="s">
        <v>112</v>
      </c>
      <c r="Q62" s="24"/>
      <c r="R62" s="24"/>
      <c r="W62" s="17" t="s">
        <v>177</v>
      </c>
    </row>
    <row r="63" spans="1:23" hidden="1">
      <c r="A63" s="243"/>
      <c r="B63" s="2" t="s">
        <v>78</v>
      </c>
      <c r="C63" s="298" t="s">
        <v>227</v>
      </c>
      <c r="D63" s="298"/>
      <c r="E63" s="2"/>
      <c r="F63" s="7"/>
      <c r="G63" s="29"/>
      <c r="H63" s="29"/>
      <c r="I63" s="29"/>
      <c r="J63" s="29"/>
      <c r="K63" s="29"/>
      <c r="L63" s="29"/>
      <c r="M63" s="29"/>
      <c r="N63" s="29"/>
      <c r="O63" s="29"/>
      <c r="P63" s="29"/>
      <c r="Q63" s="24"/>
      <c r="R63" s="24"/>
    </row>
    <row r="64" spans="1:23" ht="15" hidden="1" customHeight="1">
      <c r="A64" s="243"/>
      <c r="B64" s="2" t="s">
        <v>80</v>
      </c>
      <c r="C64" s="24" t="s">
        <v>228</v>
      </c>
      <c r="D64" s="23"/>
      <c r="E64" s="23"/>
      <c r="F64" s="7"/>
      <c r="G64" s="29"/>
      <c r="H64" s="29"/>
      <c r="I64" s="29"/>
      <c r="J64" s="29"/>
      <c r="K64" s="29"/>
      <c r="L64" s="29"/>
      <c r="M64" s="29"/>
      <c r="N64" s="29"/>
      <c r="O64" s="29"/>
      <c r="P64" s="29"/>
      <c r="Q64" s="24"/>
      <c r="R64" s="24"/>
    </row>
    <row r="65" spans="1:23" ht="15" hidden="1" customHeight="1">
      <c r="A65" s="243"/>
      <c r="B65" s="2" t="s">
        <v>82</v>
      </c>
      <c r="C65" s="24" t="s">
        <v>229</v>
      </c>
      <c r="D65" s="23"/>
      <c r="E65" s="23"/>
      <c r="F65" s="7"/>
      <c r="G65" s="29"/>
      <c r="H65" s="29"/>
      <c r="I65" s="29"/>
      <c r="J65" s="29"/>
      <c r="K65" s="29"/>
      <c r="L65" s="29"/>
      <c r="M65" s="29"/>
      <c r="N65" s="29"/>
      <c r="O65" s="29"/>
      <c r="P65" s="29"/>
      <c r="Q65" s="24"/>
      <c r="R65" s="24"/>
    </row>
    <row r="66" spans="1:23" hidden="1">
      <c r="A66" s="243"/>
      <c r="B66" s="2" t="s">
        <v>84</v>
      </c>
      <c r="C66" s="298" t="s">
        <v>230</v>
      </c>
      <c r="D66" s="7"/>
      <c r="E66" s="7"/>
      <c r="F66" s="7"/>
      <c r="G66" s="29"/>
      <c r="H66" s="29"/>
      <c r="I66" s="29"/>
      <c r="J66" s="29"/>
      <c r="K66" s="29"/>
      <c r="L66" s="29"/>
      <c r="M66" s="29"/>
      <c r="N66" s="29"/>
      <c r="O66" s="29"/>
      <c r="P66" s="29"/>
      <c r="Q66" s="24"/>
      <c r="R66" s="24"/>
    </row>
    <row r="67" spans="1:23" hidden="1">
      <c r="A67" s="243"/>
      <c r="B67" s="11"/>
      <c r="C67" s="6" t="s">
        <v>98</v>
      </c>
      <c r="D67" s="7"/>
      <c r="E67" s="7"/>
      <c r="F67" s="7"/>
      <c r="G67" s="32">
        <f t="shared" ref="G67:P67" si="4">SUM(G63:G66)</f>
        <v>0</v>
      </c>
      <c r="H67" s="32">
        <f t="shared" si="4"/>
        <v>0</v>
      </c>
      <c r="I67" s="32">
        <f t="shared" si="4"/>
        <v>0</v>
      </c>
      <c r="J67" s="32">
        <f t="shared" si="4"/>
        <v>0</v>
      </c>
      <c r="K67" s="32">
        <f t="shared" si="4"/>
        <v>0</v>
      </c>
      <c r="L67" s="32">
        <f t="shared" si="4"/>
        <v>0</v>
      </c>
      <c r="M67" s="32">
        <f t="shared" si="4"/>
        <v>0</v>
      </c>
      <c r="N67" s="32">
        <f t="shared" si="4"/>
        <v>0</v>
      </c>
      <c r="O67" s="32">
        <f t="shared" si="4"/>
        <v>0</v>
      </c>
      <c r="P67" s="32">
        <f t="shared" si="4"/>
        <v>0</v>
      </c>
      <c r="Q67" s="24"/>
      <c r="R67" s="24"/>
    </row>
    <row r="68" spans="1:23" ht="15" hidden="1" customHeight="1">
      <c r="A68" s="243"/>
      <c r="B68" s="24"/>
      <c r="C68" s="26"/>
      <c r="D68" s="26"/>
      <c r="E68" s="26"/>
      <c r="F68" s="26"/>
      <c r="G68" s="26"/>
      <c r="H68" s="5"/>
      <c r="I68" s="5"/>
      <c r="J68" s="24"/>
      <c r="K68" s="24"/>
      <c r="L68" s="24"/>
      <c r="M68" s="24"/>
      <c r="N68" s="24"/>
      <c r="O68" s="24"/>
      <c r="P68" s="24"/>
      <c r="Q68" s="24"/>
      <c r="R68" s="24"/>
    </row>
    <row r="69" spans="1:23" ht="15" hidden="1" customHeight="1">
      <c r="A69" s="243"/>
      <c r="B69" s="24"/>
      <c r="C69" s="26"/>
      <c r="D69" s="26"/>
      <c r="E69" s="26"/>
      <c r="F69" s="26"/>
      <c r="G69" s="26"/>
      <c r="H69" s="5"/>
      <c r="I69" s="5"/>
      <c r="J69" s="24"/>
      <c r="K69" s="24"/>
      <c r="L69" s="24"/>
      <c r="M69" s="24"/>
      <c r="N69" s="24"/>
      <c r="O69" s="24"/>
      <c r="P69" s="24"/>
      <c r="Q69" s="24"/>
      <c r="R69" s="24"/>
    </row>
    <row r="70" spans="1:23" hidden="1">
      <c r="A70" s="242">
        <v>3.9</v>
      </c>
      <c r="B70" s="6" t="s">
        <v>231</v>
      </c>
      <c r="C70" s="25"/>
      <c r="D70" s="7"/>
      <c r="E70" s="7"/>
      <c r="F70" s="7"/>
      <c r="G70" s="7"/>
      <c r="H70" s="7"/>
      <c r="I70" s="7"/>
      <c r="J70" s="7"/>
      <c r="K70" s="7"/>
      <c r="L70" s="24"/>
      <c r="M70" s="24"/>
      <c r="N70" s="24"/>
      <c r="O70" s="24"/>
      <c r="P70" s="24"/>
      <c r="Q70" s="24"/>
      <c r="R70" s="24"/>
    </row>
    <row r="71" spans="1:23" hidden="1">
      <c r="A71" s="242"/>
      <c r="B71" s="6"/>
      <c r="C71" s="25"/>
      <c r="D71" s="7"/>
      <c r="E71" s="7"/>
      <c r="F71" s="7"/>
      <c r="G71" s="7"/>
      <c r="H71" s="7"/>
      <c r="I71" s="7"/>
      <c r="J71" s="7"/>
      <c r="K71" s="7"/>
      <c r="L71" s="24"/>
      <c r="M71" s="24"/>
      <c r="N71" s="24"/>
      <c r="O71" s="24"/>
      <c r="P71" s="24"/>
      <c r="Q71" s="24"/>
      <c r="R71" s="24"/>
    </row>
    <row r="72" spans="1:23" ht="15.75" hidden="1" customHeight="1">
      <c r="A72" s="242"/>
      <c r="B72" s="6"/>
      <c r="C72" s="25"/>
      <c r="D72" s="7"/>
      <c r="E72" s="7"/>
      <c r="F72" s="7"/>
      <c r="G72" s="373" t="s">
        <v>166</v>
      </c>
      <c r="H72" s="374"/>
      <c r="I72" s="374"/>
      <c r="J72" s="374"/>
      <c r="K72" s="374"/>
      <c r="L72" s="374"/>
      <c r="M72" s="374"/>
      <c r="N72" s="374"/>
      <c r="O72" s="374"/>
      <c r="P72" s="375"/>
      <c r="Q72" s="24"/>
      <c r="R72" s="24"/>
    </row>
    <row r="73" spans="1:23" ht="20.25" hidden="1">
      <c r="A73" s="243"/>
      <c r="B73" s="4"/>
      <c r="C73" s="7"/>
      <c r="D73" s="7"/>
      <c r="E73" s="7"/>
      <c r="F73" s="7"/>
      <c r="G73" s="31" t="s">
        <v>103</v>
      </c>
      <c r="H73" s="31" t="s">
        <v>104</v>
      </c>
      <c r="I73" s="31" t="s">
        <v>105</v>
      </c>
      <c r="J73" s="31" t="s">
        <v>106</v>
      </c>
      <c r="K73" s="31" t="s">
        <v>107</v>
      </c>
      <c r="L73" s="31" t="s">
        <v>108</v>
      </c>
      <c r="M73" s="31" t="s">
        <v>109</v>
      </c>
      <c r="N73" s="31" t="s">
        <v>110</v>
      </c>
      <c r="O73" s="31" t="s">
        <v>111</v>
      </c>
      <c r="P73" s="31" t="s">
        <v>112</v>
      </c>
      <c r="Q73" s="24"/>
      <c r="R73" s="24"/>
      <c r="W73" s="17" t="s">
        <v>177</v>
      </c>
    </row>
    <row r="74" spans="1:23" hidden="1">
      <c r="A74" s="243"/>
      <c r="B74" s="2" t="s">
        <v>78</v>
      </c>
      <c r="C74" s="298" t="s">
        <v>227</v>
      </c>
      <c r="D74" s="298"/>
      <c r="E74" s="2"/>
      <c r="F74" s="7"/>
      <c r="G74" s="22">
        <f>G52+G63</f>
        <v>0</v>
      </c>
      <c r="H74" s="22">
        <f t="shared" ref="H74:P74" si="5">H52+H63</f>
        <v>0</v>
      </c>
      <c r="I74" s="22">
        <f t="shared" si="5"/>
        <v>0</v>
      </c>
      <c r="J74" s="22">
        <f t="shared" si="5"/>
        <v>0</v>
      </c>
      <c r="K74" s="22">
        <f t="shared" si="5"/>
        <v>0</v>
      </c>
      <c r="L74" s="22">
        <f t="shared" si="5"/>
        <v>0</v>
      </c>
      <c r="M74" s="22">
        <f t="shared" si="5"/>
        <v>0</v>
      </c>
      <c r="N74" s="22">
        <f t="shared" si="5"/>
        <v>0</v>
      </c>
      <c r="O74" s="22">
        <f t="shared" si="5"/>
        <v>0</v>
      </c>
      <c r="P74" s="22">
        <f t="shared" si="5"/>
        <v>0</v>
      </c>
      <c r="Q74" s="24"/>
      <c r="R74" s="24"/>
    </row>
    <row r="75" spans="1:23" ht="15" hidden="1" customHeight="1">
      <c r="A75" s="243"/>
      <c r="B75" s="2" t="s">
        <v>80</v>
      </c>
      <c r="C75" s="24" t="s">
        <v>228</v>
      </c>
      <c r="D75" s="23"/>
      <c r="E75" s="23"/>
      <c r="F75" s="7"/>
      <c r="G75" s="22">
        <f t="shared" ref="G75:P77" si="6">G53+G64</f>
        <v>0</v>
      </c>
      <c r="H75" s="22">
        <f t="shared" si="6"/>
        <v>0</v>
      </c>
      <c r="I75" s="22">
        <f t="shared" si="6"/>
        <v>0</v>
      </c>
      <c r="J75" s="22">
        <f t="shared" si="6"/>
        <v>0</v>
      </c>
      <c r="K75" s="22">
        <f t="shared" si="6"/>
        <v>0</v>
      </c>
      <c r="L75" s="22">
        <f t="shared" si="6"/>
        <v>0</v>
      </c>
      <c r="M75" s="22">
        <f t="shared" si="6"/>
        <v>0</v>
      </c>
      <c r="N75" s="22">
        <f t="shared" si="6"/>
        <v>0</v>
      </c>
      <c r="O75" s="22">
        <f t="shared" si="6"/>
        <v>0</v>
      </c>
      <c r="P75" s="22">
        <f t="shared" si="6"/>
        <v>0</v>
      </c>
      <c r="Q75" s="24"/>
      <c r="R75" s="24"/>
    </row>
    <row r="76" spans="1:23" ht="15" hidden="1" customHeight="1">
      <c r="A76" s="243"/>
      <c r="B76" s="2" t="s">
        <v>82</v>
      </c>
      <c r="C76" s="24" t="s">
        <v>229</v>
      </c>
      <c r="D76" s="23"/>
      <c r="E76" s="23"/>
      <c r="F76" s="7"/>
      <c r="G76" s="22">
        <f t="shared" si="6"/>
        <v>0</v>
      </c>
      <c r="H76" s="22">
        <f t="shared" si="6"/>
        <v>0</v>
      </c>
      <c r="I76" s="22">
        <f t="shared" si="6"/>
        <v>0</v>
      </c>
      <c r="J76" s="22">
        <f t="shared" si="6"/>
        <v>0</v>
      </c>
      <c r="K76" s="22">
        <f t="shared" si="6"/>
        <v>0</v>
      </c>
      <c r="L76" s="22">
        <f t="shared" si="6"/>
        <v>0</v>
      </c>
      <c r="M76" s="22">
        <f t="shared" si="6"/>
        <v>0</v>
      </c>
      <c r="N76" s="22">
        <f t="shared" si="6"/>
        <v>0</v>
      </c>
      <c r="O76" s="22">
        <f t="shared" si="6"/>
        <v>0</v>
      </c>
      <c r="P76" s="22">
        <f t="shared" si="6"/>
        <v>0</v>
      </c>
      <c r="Q76" s="24"/>
      <c r="R76" s="24"/>
    </row>
    <row r="77" spans="1:23" hidden="1">
      <c r="A77" s="243"/>
      <c r="B77" s="2" t="s">
        <v>84</v>
      </c>
      <c r="C77" s="298" t="s">
        <v>230</v>
      </c>
      <c r="D77" s="7"/>
      <c r="E77" s="7"/>
      <c r="F77" s="7"/>
      <c r="G77" s="22">
        <f t="shared" si="6"/>
        <v>0</v>
      </c>
      <c r="H77" s="22">
        <f t="shared" si="6"/>
        <v>0</v>
      </c>
      <c r="I77" s="22">
        <f t="shared" si="6"/>
        <v>0</v>
      </c>
      <c r="J77" s="22">
        <f t="shared" si="6"/>
        <v>0</v>
      </c>
      <c r="K77" s="22">
        <f t="shared" si="6"/>
        <v>0</v>
      </c>
      <c r="L77" s="22">
        <f t="shared" si="6"/>
        <v>0</v>
      </c>
      <c r="M77" s="22">
        <f t="shared" si="6"/>
        <v>0</v>
      </c>
      <c r="N77" s="22">
        <f t="shared" si="6"/>
        <v>0</v>
      </c>
      <c r="O77" s="22">
        <f t="shared" si="6"/>
        <v>0</v>
      </c>
      <c r="P77" s="22">
        <f t="shared" si="6"/>
        <v>0</v>
      </c>
      <c r="Q77" s="24"/>
      <c r="R77" s="24"/>
    </row>
    <row r="78" spans="1:23" hidden="1">
      <c r="A78" s="243"/>
      <c r="B78" s="11"/>
      <c r="C78" s="6" t="s">
        <v>98</v>
      </c>
      <c r="D78" s="7"/>
      <c r="E78" s="7"/>
      <c r="F78" s="7"/>
      <c r="G78" s="32">
        <f t="shared" ref="G78:P78" si="7">SUM(G74:G77)</f>
        <v>0</v>
      </c>
      <c r="H78" s="32">
        <f t="shared" si="7"/>
        <v>0</v>
      </c>
      <c r="I78" s="32">
        <f t="shared" si="7"/>
        <v>0</v>
      </c>
      <c r="J78" s="32">
        <f t="shared" si="7"/>
        <v>0</v>
      </c>
      <c r="K78" s="32">
        <f t="shared" si="7"/>
        <v>0</v>
      </c>
      <c r="L78" s="32">
        <f t="shared" si="7"/>
        <v>0</v>
      </c>
      <c r="M78" s="32">
        <f t="shared" si="7"/>
        <v>0</v>
      </c>
      <c r="N78" s="32">
        <f t="shared" si="7"/>
        <v>0</v>
      </c>
      <c r="O78" s="32">
        <f t="shared" si="7"/>
        <v>0</v>
      </c>
      <c r="P78" s="32">
        <f t="shared" si="7"/>
        <v>0</v>
      </c>
      <c r="Q78" s="24"/>
      <c r="R78" s="24"/>
    </row>
    <row r="79" spans="1:23" hidden="1">
      <c r="A79" s="243"/>
      <c r="B79" s="1"/>
      <c r="C79" s="1"/>
      <c r="D79" s="1"/>
      <c r="E79" s="1"/>
      <c r="F79" s="1"/>
      <c r="G79" s="1"/>
      <c r="H79" s="1"/>
      <c r="I79" s="1"/>
      <c r="J79" s="1"/>
      <c r="K79" s="1"/>
      <c r="L79" s="1"/>
      <c r="M79" s="1"/>
      <c r="N79" s="1"/>
      <c r="O79" s="1"/>
      <c r="P79" s="1"/>
      <c r="Q79" s="1"/>
      <c r="R79" s="1"/>
    </row>
    <row r="80" spans="1:23" hidden="1">
      <c r="A80" s="243"/>
      <c r="B80" s="1"/>
      <c r="C80" s="1"/>
      <c r="D80" s="1"/>
      <c r="E80" s="1"/>
      <c r="F80" s="1"/>
      <c r="G80" s="1"/>
      <c r="H80" s="1"/>
      <c r="I80" s="1"/>
      <c r="J80" s="1"/>
      <c r="K80" s="1"/>
      <c r="L80" s="1"/>
      <c r="M80" s="1"/>
      <c r="N80" s="1"/>
      <c r="O80" s="1"/>
      <c r="P80" s="1"/>
      <c r="Q80" s="1"/>
      <c r="R80" s="1"/>
    </row>
    <row r="81" spans="1:1" s="17" customFormat="1">
      <c r="A81" s="244"/>
    </row>
    <row r="82" spans="1:1" s="17" customFormat="1">
      <c r="A82" s="244"/>
    </row>
    <row r="83" spans="1:1" s="17" customFormat="1">
      <c r="A83" s="244"/>
    </row>
    <row r="84" spans="1:1" s="17" customFormat="1">
      <c r="A84" s="244"/>
    </row>
    <row r="85" spans="1:1" s="17" customFormat="1">
      <c r="A85" s="244"/>
    </row>
    <row r="86" spans="1:1" s="17" customFormat="1">
      <c r="A86" s="244"/>
    </row>
    <row r="87" spans="1:1" s="17" customFormat="1">
      <c r="A87" s="244"/>
    </row>
    <row r="88" spans="1:1" s="17" customFormat="1">
      <c r="A88" s="244"/>
    </row>
    <row r="89" spans="1:1" s="17" customFormat="1">
      <c r="A89" s="244"/>
    </row>
    <row r="90" spans="1:1" s="17" customFormat="1">
      <c r="A90" s="244"/>
    </row>
    <row r="91" spans="1:1" s="17" customFormat="1">
      <c r="A91" s="244"/>
    </row>
    <row r="92" spans="1:1" s="17" customFormat="1">
      <c r="A92" s="244"/>
    </row>
    <row r="93" spans="1:1" s="17" customFormat="1">
      <c r="A93" s="244"/>
    </row>
    <row r="94" spans="1:1" s="17" customFormat="1">
      <c r="A94" s="244"/>
    </row>
    <row r="95" spans="1:1" s="17" customFormat="1">
      <c r="A95" s="244"/>
    </row>
    <row r="96" spans="1:1" s="17" customFormat="1">
      <c r="A96" s="244"/>
    </row>
    <row r="97" spans="1:1" s="17" customFormat="1">
      <c r="A97" s="244"/>
    </row>
    <row r="98" spans="1:1" s="17" customFormat="1">
      <c r="A98" s="244"/>
    </row>
    <row r="99" spans="1:1" s="17" customFormat="1">
      <c r="A99" s="244"/>
    </row>
    <row r="100" spans="1:1" s="17" customFormat="1">
      <c r="A100" s="244"/>
    </row>
    <row r="101" spans="1:1" s="17" customFormat="1">
      <c r="A101" s="244"/>
    </row>
    <row r="102" spans="1:1" s="17" customFormat="1">
      <c r="A102" s="244"/>
    </row>
    <row r="103" spans="1:1" s="17" customFormat="1">
      <c r="A103" s="244"/>
    </row>
    <row r="104" spans="1:1" s="17" customFormat="1">
      <c r="A104" s="244"/>
    </row>
    <row r="105" spans="1:1" s="17" customFormat="1">
      <c r="A105" s="244"/>
    </row>
    <row r="106" spans="1:1" s="17" customFormat="1">
      <c r="A106" s="244"/>
    </row>
    <row r="107" spans="1:1" s="17" customFormat="1">
      <c r="A107" s="244"/>
    </row>
    <row r="108" spans="1:1" s="17" customFormat="1">
      <c r="A108" s="244"/>
    </row>
    <row r="109" spans="1:1" s="17" customFormat="1">
      <c r="A109" s="244"/>
    </row>
    <row r="110" spans="1:1" s="17" customFormat="1">
      <c r="A110" s="244"/>
    </row>
    <row r="111" spans="1:1" s="17" customFormat="1">
      <c r="A111" s="244"/>
    </row>
    <row r="112" spans="1:1" s="17" customFormat="1">
      <c r="A112" s="244"/>
    </row>
    <row r="113" spans="1:1" s="17" customFormat="1">
      <c r="A113" s="244"/>
    </row>
    <row r="114" spans="1:1" s="17" customFormat="1">
      <c r="A114" s="244"/>
    </row>
    <row r="115" spans="1:1" s="17" customFormat="1">
      <c r="A115" s="244"/>
    </row>
    <row r="116" spans="1:1" s="17" customFormat="1">
      <c r="A116" s="244"/>
    </row>
    <row r="117" spans="1:1" s="17" customFormat="1">
      <c r="A117" s="244"/>
    </row>
    <row r="118" spans="1:1" s="17" customFormat="1">
      <c r="A118" s="244"/>
    </row>
    <row r="119" spans="1:1" s="17" customFormat="1">
      <c r="A119" s="244"/>
    </row>
    <row r="120" spans="1:1" s="17" customFormat="1">
      <c r="A120" s="244"/>
    </row>
    <row r="121" spans="1:1" s="17" customFormat="1">
      <c r="A121" s="244"/>
    </row>
    <row r="122" spans="1:1" s="17" customFormat="1">
      <c r="A122" s="244"/>
    </row>
    <row r="123" spans="1:1" s="17" customFormat="1">
      <c r="A123" s="244"/>
    </row>
    <row r="124" spans="1:1" s="17" customFormat="1">
      <c r="A124" s="244"/>
    </row>
  </sheetData>
  <mergeCells count="16">
    <mergeCell ref="G72:P72"/>
    <mergeCell ref="G17:P17"/>
    <mergeCell ref="G28:P28"/>
    <mergeCell ref="G39:P39"/>
    <mergeCell ref="B2:P3"/>
    <mergeCell ref="B5:O5"/>
    <mergeCell ref="B7:O7"/>
    <mergeCell ref="G50:P50"/>
    <mergeCell ref="G61:P61"/>
    <mergeCell ref="C42:E42"/>
    <mergeCell ref="C43:E43"/>
    <mergeCell ref="C20:E20"/>
    <mergeCell ref="C21:E21"/>
    <mergeCell ref="C31:E31"/>
    <mergeCell ref="C32:E32"/>
    <mergeCell ref="B8:O8"/>
  </mergeCells>
  <pageMargins left="0.7" right="0.7" top="0.75" bottom="0.75" header="0.3" footer="0.3"/>
  <pageSetup paperSize="9" scale="34" orientation="portrait" r:id="rId1"/>
  <headerFooter>
    <oddHeader>&amp;C&amp;"Calibri"&amp;10&amp;K000000 IN CONFIDENCE&amp;1#_x000D_</oddHeader>
    <oddFooter>&amp;C_x000D_&amp;1#&amp;"Calibri"&amp;10&amp;K000000 IN CONFIDENCE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A499"/>
    <pageSetUpPr fitToPage="1"/>
  </sheetPr>
  <dimension ref="A1:W245"/>
  <sheetViews>
    <sheetView showGridLines="0" view="pageBreakPreview" topLeftCell="B1" zoomScaleNormal="100" zoomScaleSheetLayoutView="100" workbookViewId="0">
      <selection activeCell="B1" sqref="B1"/>
    </sheetView>
  </sheetViews>
  <sheetFormatPr defaultColWidth="9.125" defaultRowHeight="18"/>
  <cols>
    <col min="1" max="1" width="5.625" style="245" customWidth="1"/>
    <col min="2" max="2" width="5.375" style="19" customWidth="1"/>
    <col min="3" max="3" width="4.25" style="17" customWidth="1"/>
    <col min="4" max="4" width="5.125" style="17" customWidth="1"/>
    <col min="5" max="5" width="26.5" style="17" customWidth="1"/>
    <col min="6" max="6" width="4.5" style="17" customWidth="1"/>
    <col min="7" max="7" width="17.5" style="17" customWidth="1"/>
    <col min="8" max="8" width="16.75" style="20" customWidth="1"/>
    <col min="9" max="11" width="15.625" style="20" customWidth="1"/>
    <col min="12" max="16" width="15.625" style="21" customWidth="1"/>
    <col min="17" max="17" width="8.5" style="21" customWidth="1"/>
    <col min="18" max="18" width="5.625" style="17" customWidth="1"/>
    <col min="19" max="20" width="13.125" style="17" customWidth="1"/>
    <col min="21" max="16384" width="9.125" style="17"/>
  </cols>
  <sheetData>
    <row r="1" spans="1:18" ht="15" customHeight="1">
      <c r="A1" s="238"/>
      <c r="B1" s="113"/>
      <c r="C1" s="113"/>
      <c r="D1" s="113"/>
      <c r="E1" s="113"/>
      <c r="F1" s="113"/>
      <c r="G1" s="113"/>
      <c r="H1" s="113"/>
      <c r="I1" s="113"/>
      <c r="J1" s="113"/>
      <c r="K1" s="113"/>
      <c r="L1" s="113"/>
      <c r="M1" s="113"/>
      <c r="N1" s="113"/>
      <c r="O1" s="113"/>
      <c r="P1" s="113"/>
      <c r="Q1" s="113"/>
      <c r="R1" s="113"/>
    </row>
    <row r="2" spans="1:18" ht="37.5" customHeight="1">
      <c r="A2" s="239"/>
      <c r="B2" s="333" t="s">
        <v>232</v>
      </c>
      <c r="C2" s="333"/>
      <c r="D2" s="333"/>
      <c r="E2" s="333"/>
      <c r="F2" s="333"/>
      <c r="G2" s="333"/>
      <c r="H2" s="333"/>
      <c r="I2" s="333"/>
      <c r="J2" s="333"/>
      <c r="K2" s="333"/>
      <c r="L2" s="333"/>
      <c r="M2" s="333"/>
      <c r="N2" s="333"/>
      <c r="O2" s="333"/>
      <c r="P2" s="333"/>
      <c r="Q2" s="117"/>
      <c r="R2" s="113"/>
    </row>
    <row r="3" spans="1:18" ht="15" customHeight="1">
      <c r="A3" s="239"/>
      <c r="B3" s="333"/>
      <c r="C3" s="333"/>
      <c r="D3" s="333"/>
      <c r="E3" s="333"/>
      <c r="F3" s="333"/>
      <c r="G3" s="333"/>
      <c r="H3" s="333"/>
      <c r="I3" s="333"/>
      <c r="J3" s="333"/>
      <c r="K3" s="333"/>
      <c r="L3" s="333"/>
      <c r="M3" s="333"/>
      <c r="N3" s="333"/>
      <c r="O3" s="333"/>
      <c r="P3" s="333"/>
      <c r="Q3" s="125"/>
      <c r="R3" s="113"/>
    </row>
    <row r="4" spans="1:18" ht="42.95" customHeight="1">
      <c r="A4" s="239"/>
      <c r="B4" s="116"/>
      <c r="C4" s="116"/>
      <c r="D4" s="116"/>
      <c r="E4" s="116"/>
      <c r="F4" s="116"/>
      <c r="G4" s="116"/>
      <c r="H4" s="116"/>
      <c r="I4" s="116"/>
      <c r="J4" s="116"/>
      <c r="K4" s="116"/>
      <c r="L4" s="116"/>
      <c r="M4" s="116"/>
      <c r="N4" s="116"/>
      <c r="O4" s="116"/>
      <c r="P4" s="116"/>
      <c r="Q4" s="125"/>
      <c r="R4" s="113"/>
    </row>
    <row r="5" spans="1:18" ht="67.5" customHeight="1">
      <c r="A5" s="239"/>
      <c r="B5" s="353" t="s">
        <v>233</v>
      </c>
      <c r="C5" s="354"/>
      <c r="D5" s="354"/>
      <c r="E5" s="354"/>
      <c r="F5" s="354"/>
      <c r="G5" s="354"/>
      <c r="H5" s="354"/>
      <c r="I5" s="354"/>
      <c r="J5" s="354"/>
      <c r="K5" s="354"/>
      <c r="L5" s="354"/>
      <c r="M5" s="354"/>
      <c r="N5" s="354"/>
      <c r="O5" s="354"/>
      <c r="P5" s="117"/>
      <c r="Q5" s="117"/>
      <c r="R5" s="113"/>
    </row>
    <row r="6" spans="1:18" ht="11.25" customHeight="1">
      <c r="A6" s="239"/>
      <c r="B6" s="117"/>
      <c r="C6" s="117"/>
      <c r="D6" s="117"/>
      <c r="E6" s="117"/>
      <c r="F6" s="117"/>
      <c r="G6" s="117"/>
      <c r="H6" s="117"/>
      <c r="I6" s="117"/>
      <c r="J6" s="117"/>
      <c r="K6" s="117"/>
      <c r="L6" s="117"/>
      <c r="M6" s="117"/>
      <c r="N6" s="117"/>
      <c r="O6" s="117"/>
      <c r="P6" s="117"/>
      <c r="Q6" s="117"/>
      <c r="R6" s="113"/>
    </row>
    <row r="7" spans="1:18" ht="33" customHeight="1">
      <c r="A7" s="239"/>
      <c r="B7" s="336" t="s">
        <v>234</v>
      </c>
      <c r="C7" s="337"/>
      <c r="D7" s="337"/>
      <c r="E7" s="337"/>
      <c r="F7" s="337"/>
      <c r="G7" s="337"/>
      <c r="H7" s="337"/>
      <c r="I7" s="337"/>
      <c r="J7" s="337"/>
      <c r="K7" s="337"/>
      <c r="L7" s="337"/>
      <c r="M7" s="337"/>
      <c r="N7" s="337"/>
      <c r="O7" s="337"/>
      <c r="P7" s="117"/>
      <c r="Q7" s="117"/>
      <c r="R7" s="113"/>
    </row>
    <row r="8" spans="1:18" ht="23.25" customHeight="1">
      <c r="A8" s="239"/>
      <c r="B8" s="355" t="s">
        <v>339</v>
      </c>
      <c r="C8" s="355"/>
      <c r="D8" s="355"/>
      <c r="E8" s="355"/>
      <c r="F8" s="355"/>
      <c r="G8" s="355"/>
      <c r="H8" s="355"/>
      <c r="I8" s="355"/>
      <c r="J8" s="355"/>
      <c r="K8" s="355"/>
      <c r="L8" s="355"/>
      <c r="M8" s="355"/>
      <c r="N8" s="355"/>
      <c r="O8" s="355"/>
      <c r="P8" s="213"/>
      <c r="Q8" s="213"/>
      <c r="R8" s="113"/>
    </row>
    <row r="9" spans="1:18" ht="25.5">
      <c r="A9" s="239"/>
      <c r="B9" s="118" t="s">
        <v>0</v>
      </c>
      <c r="C9" s="119"/>
      <c r="D9" s="119"/>
      <c r="E9" s="119"/>
      <c r="F9" s="119"/>
      <c r="G9" s="171" t="str">
        <f>IF(Contacts!$E$5=0,"",Contacts!$E$5)</f>
        <v>Select from list</v>
      </c>
      <c r="H9" s="124"/>
      <c r="I9" s="124"/>
      <c r="J9" s="124"/>
      <c r="K9" s="124"/>
      <c r="L9" s="125"/>
      <c r="M9" s="125"/>
      <c r="N9" s="125"/>
      <c r="O9" s="125"/>
      <c r="P9" s="125"/>
      <c r="Q9" s="125"/>
      <c r="R9" s="113"/>
    </row>
    <row r="10" spans="1:18" ht="7.5" customHeight="1">
      <c r="A10" s="239"/>
      <c r="B10" s="120"/>
      <c r="C10" s="121"/>
      <c r="D10" s="122"/>
      <c r="E10" s="123"/>
      <c r="F10" s="121"/>
      <c r="G10" s="122"/>
      <c r="H10" s="124"/>
      <c r="I10" s="124"/>
      <c r="J10" s="124"/>
      <c r="K10" s="124"/>
      <c r="L10" s="125"/>
      <c r="M10" s="125"/>
      <c r="N10" s="125"/>
      <c r="O10" s="125"/>
      <c r="P10" s="125"/>
      <c r="Q10" s="125"/>
      <c r="R10" s="113"/>
    </row>
    <row r="11" spans="1:18" ht="7.5" customHeight="1">
      <c r="A11" s="239"/>
      <c r="B11" s="126"/>
      <c r="C11" s="127"/>
      <c r="D11" s="128"/>
      <c r="E11" s="129"/>
      <c r="F11" s="127"/>
      <c r="G11" s="128"/>
      <c r="H11" s="130"/>
      <c r="I11" s="130"/>
      <c r="J11" s="130"/>
      <c r="K11" s="130"/>
      <c r="L11" s="131"/>
      <c r="M11" s="131"/>
      <c r="N11" s="131"/>
      <c r="O11" s="131"/>
      <c r="P11" s="131"/>
      <c r="Q11" s="131"/>
      <c r="R11" s="113"/>
    </row>
    <row r="12" spans="1:18" ht="7.5" customHeight="1">
      <c r="A12" s="239"/>
      <c r="B12" s="214"/>
      <c r="C12" s="127"/>
      <c r="D12" s="128"/>
      <c r="E12" s="129"/>
      <c r="F12" s="127"/>
      <c r="G12" s="128"/>
      <c r="H12" s="130"/>
      <c r="I12" s="130"/>
      <c r="J12" s="130"/>
      <c r="K12" s="130"/>
      <c r="L12" s="131"/>
      <c r="M12" s="131"/>
      <c r="N12" s="131"/>
      <c r="O12" s="131"/>
      <c r="P12" s="131"/>
      <c r="Q12" s="131"/>
      <c r="R12" s="113"/>
    </row>
    <row r="13" spans="1:18" ht="20.25">
      <c r="A13" s="240"/>
      <c r="B13" s="113"/>
      <c r="C13" s="161"/>
      <c r="D13" s="161"/>
      <c r="E13" s="161"/>
      <c r="F13" s="161"/>
      <c r="G13" s="161"/>
      <c r="H13" s="124"/>
      <c r="I13" s="124"/>
      <c r="J13" s="124"/>
      <c r="K13" s="124"/>
      <c r="L13" s="125"/>
      <c r="M13" s="113"/>
      <c r="N13" s="113"/>
      <c r="O13" s="113"/>
      <c r="P13" s="113"/>
      <c r="Q13" s="113"/>
      <c r="R13" s="113"/>
    </row>
    <row r="14" spans="1:18" ht="21" customHeight="1">
      <c r="A14" s="246">
        <v>4.0999999999999996</v>
      </c>
      <c r="B14" s="174" t="s">
        <v>235</v>
      </c>
      <c r="C14" s="175"/>
      <c r="D14" s="176"/>
      <c r="E14" s="176"/>
      <c r="F14" s="176"/>
      <c r="G14" s="176"/>
      <c r="H14" s="176"/>
      <c r="I14" s="176"/>
      <c r="J14" s="176"/>
      <c r="K14" s="176"/>
      <c r="L14" s="224"/>
      <c r="M14" s="224"/>
      <c r="N14" s="224"/>
      <c r="O14" s="224"/>
      <c r="P14" s="224"/>
      <c r="Q14" s="113"/>
      <c r="R14" s="113"/>
    </row>
    <row r="15" spans="1:18" ht="17.100000000000001" customHeight="1">
      <c r="A15" s="246"/>
      <c r="B15" s="133"/>
      <c r="C15" s="134"/>
      <c r="D15" s="135"/>
      <c r="E15" s="135"/>
      <c r="F15" s="135"/>
      <c r="G15" s="135"/>
      <c r="H15" s="135"/>
      <c r="I15" s="135"/>
      <c r="J15" s="135"/>
      <c r="K15" s="135"/>
      <c r="L15" s="113"/>
      <c r="M15" s="113"/>
      <c r="N15" s="113"/>
      <c r="O15" s="113"/>
      <c r="P15" s="113"/>
      <c r="Q15" s="113"/>
      <c r="R15" s="113"/>
    </row>
    <row r="16" spans="1:18" ht="21" customHeight="1">
      <c r="A16" s="246"/>
      <c r="B16" s="133"/>
      <c r="C16" s="134"/>
      <c r="D16" s="135"/>
      <c r="E16" s="135"/>
      <c r="F16" s="135"/>
      <c r="G16" s="350" t="s">
        <v>167</v>
      </c>
      <c r="H16" s="351"/>
      <c r="I16" s="351"/>
      <c r="J16" s="351"/>
      <c r="K16" s="351"/>
      <c r="L16" s="351"/>
      <c r="M16" s="351"/>
      <c r="N16" s="351"/>
      <c r="O16" s="351"/>
      <c r="P16" s="352"/>
      <c r="Q16" s="113"/>
      <c r="R16" s="113"/>
    </row>
    <row r="17" spans="1:18" ht="25.5">
      <c r="A17" s="239"/>
      <c r="B17" s="155"/>
      <c r="C17" s="135"/>
      <c r="D17" s="135"/>
      <c r="E17" s="135"/>
      <c r="F17" s="135"/>
      <c r="G17" s="230" t="s">
        <v>79</v>
      </c>
      <c r="H17" s="230" t="s">
        <v>81</v>
      </c>
      <c r="I17" s="230" t="s">
        <v>83</v>
      </c>
      <c r="J17" s="230" t="s">
        <v>85</v>
      </c>
      <c r="K17" s="230" t="s">
        <v>87</v>
      </c>
      <c r="L17" s="230" t="s">
        <v>89</v>
      </c>
      <c r="M17" s="230" t="s">
        <v>91</v>
      </c>
      <c r="N17" s="230" t="s">
        <v>93</v>
      </c>
      <c r="O17" s="230" t="s">
        <v>95</v>
      </c>
      <c r="P17" s="230" t="s">
        <v>97</v>
      </c>
      <c r="Q17" s="113"/>
      <c r="R17" s="113"/>
    </row>
    <row r="18" spans="1:18" ht="17.100000000000001" customHeight="1">
      <c r="A18" s="239"/>
      <c r="B18" s="139" t="s">
        <v>78</v>
      </c>
      <c r="C18" s="158" t="s">
        <v>124</v>
      </c>
      <c r="D18" s="106"/>
      <c r="E18" s="139"/>
      <c r="F18" s="135"/>
      <c r="G18" s="248"/>
      <c r="H18" s="248"/>
      <c r="I18" s="248"/>
      <c r="J18" s="248"/>
      <c r="K18" s="248"/>
      <c r="L18" s="248"/>
      <c r="M18" s="248"/>
      <c r="N18" s="248"/>
      <c r="O18" s="248"/>
      <c r="P18" s="248"/>
      <c r="Q18" s="113"/>
      <c r="R18" s="113"/>
    </row>
    <row r="19" spans="1:18" ht="17.100000000000001" customHeight="1">
      <c r="A19" s="239"/>
      <c r="B19" s="139" t="s">
        <v>80</v>
      </c>
      <c r="C19" s="158" t="s">
        <v>125</v>
      </c>
      <c r="D19" s="106"/>
      <c r="E19" s="139"/>
      <c r="F19" s="135"/>
      <c r="G19" s="248"/>
      <c r="H19" s="248"/>
      <c r="I19" s="248"/>
      <c r="J19" s="248"/>
      <c r="K19" s="248"/>
      <c r="L19" s="248"/>
      <c r="M19" s="248"/>
      <c r="N19" s="248"/>
      <c r="O19" s="248"/>
      <c r="P19" s="248"/>
      <c r="Q19" s="113"/>
      <c r="R19" s="113"/>
    </row>
    <row r="20" spans="1:18" ht="17.100000000000001" customHeight="1">
      <c r="A20" s="239"/>
      <c r="B20" s="139" t="s">
        <v>82</v>
      </c>
      <c r="C20" s="158" t="s">
        <v>126</v>
      </c>
      <c r="D20" s="106"/>
      <c r="E20" s="139"/>
      <c r="F20" s="135"/>
      <c r="G20" s="248"/>
      <c r="H20" s="248"/>
      <c r="I20" s="248"/>
      <c r="J20" s="248"/>
      <c r="K20" s="248"/>
      <c r="L20" s="248"/>
      <c r="M20" s="248"/>
      <c r="N20" s="248"/>
      <c r="O20" s="248"/>
      <c r="P20" s="248"/>
      <c r="Q20" s="113"/>
      <c r="R20" s="113"/>
    </row>
    <row r="21" spans="1:18" ht="17.100000000000001" customHeight="1">
      <c r="A21" s="239"/>
      <c r="B21" s="139" t="s">
        <v>84</v>
      </c>
      <c r="C21" s="158" t="s">
        <v>127</v>
      </c>
      <c r="D21" s="106"/>
      <c r="E21" s="139"/>
      <c r="F21" s="135"/>
      <c r="G21" s="248"/>
      <c r="H21" s="248"/>
      <c r="I21" s="248"/>
      <c r="J21" s="248"/>
      <c r="K21" s="248"/>
      <c r="L21" s="248"/>
      <c r="M21" s="248"/>
      <c r="N21" s="248"/>
      <c r="O21" s="248"/>
      <c r="P21" s="248"/>
      <c r="Q21" s="113"/>
      <c r="R21" s="113"/>
    </row>
    <row r="22" spans="1:18" ht="17.100000000000001" customHeight="1">
      <c r="A22" s="239"/>
      <c r="B22" s="139" t="s">
        <v>86</v>
      </c>
      <c r="C22" s="158" t="s">
        <v>128</v>
      </c>
      <c r="D22" s="106"/>
      <c r="E22" s="139"/>
      <c r="F22" s="135"/>
      <c r="G22" s="254"/>
      <c r="H22" s="254"/>
      <c r="I22" s="254"/>
      <c r="J22" s="254"/>
      <c r="K22" s="254"/>
      <c r="L22" s="254"/>
      <c r="M22" s="248"/>
      <c r="N22" s="248"/>
      <c r="O22" s="248"/>
      <c r="P22" s="248"/>
      <c r="Q22" s="113"/>
      <c r="R22" s="113"/>
    </row>
    <row r="23" spans="1:18" ht="17.100000000000001" customHeight="1">
      <c r="A23" s="239"/>
      <c r="B23" s="139" t="s">
        <v>88</v>
      </c>
      <c r="C23" s="158" t="s">
        <v>129</v>
      </c>
      <c r="D23" s="106"/>
      <c r="E23" s="139"/>
      <c r="F23" s="135"/>
      <c r="G23" s="254"/>
      <c r="H23" s="254"/>
      <c r="I23" s="254"/>
      <c r="J23" s="254"/>
      <c r="K23" s="254"/>
      <c r="L23" s="254"/>
      <c r="M23" s="248"/>
      <c r="N23" s="248"/>
      <c r="O23" s="248"/>
      <c r="P23" s="248"/>
      <c r="Q23" s="113"/>
      <c r="R23" s="113"/>
    </row>
    <row r="24" spans="1:18" ht="17.100000000000001" customHeight="1">
      <c r="A24" s="239"/>
      <c r="B24" s="139" t="s">
        <v>90</v>
      </c>
      <c r="C24" s="158" t="s">
        <v>130</v>
      </c>
      <c r="D24" s="106"/>
      <c r="E24" s="139"/>
      <c r="F24" s="135"/>
      <c r="G24" s="254"/>
      <c r="H24" s="254"/>
      <c r="I24" s="254"/>
      <c r="J24" s="254"/>
      <c r="K24" s="254"/>
      <c r="L24" s="254"/>
      <c r="M24" s="248"/>
      <c r="N24" s="248"/>
      <c r="O24" s="248"/>
      <c r="P24" s="248"/>
      <c r="Q24" s="113"/>
      <c r="R24" s="113"/>
    </row>
    <row r="25" spans="1:18" ht="17.100000000000001" customHeight="1">
      <c r="A25" s="239"/>
      <c r="B25" s="139" t="s">
        <v>92</v>
      </c>
      <c r="C25" s="158" t="s">
        <v>131</v>
      </c>
      <c r="D25" s="106"/>
      <c r="E25" s="139"/>
      <c r="F25" s="135"/>
      <c r="G25" s="254"/>
      <c r="H25" s="254"/>
      <c r="I25" s="254"/>
      <c r="J25" s="254"/>
      <c r="K25" s="254"/>
      <c r="L25" s="254"/>
      <c r="M25" s="248"/>
      <c r="N25" s="248"/>
      <c r="O25" s="248"/>
      <c r="P25" s="248"/>
      <c r="Q25" s="113"/>
      <c r="R25" s="113"/>
    </row>
    <row r="26" spans="1:18" ht="17.100000000000001" customHeight="1">
      <c r="A26" s="239"/>
      <c r="B26" s="139" t="s">
        <v>94</v>
      </c>
      <c r="C26" s="158" t="s">
        <v>132</v>
      </c>
      <c r="D26" s="106"/>
      <c r="E26" s="139"/>
      <c r="F26" s="135"/>
      <c r="G26" s="254"/>
      <c r="H26" s="254"/>
      <c r="I26" s="254"/>
      <c r="J26" s="254"/>
      <c r="K26" s="254"/>
      <c r="L26" s="254"/>
      <c r="M26" s="248"/>
      <c r="N26" s="248"/>
      <c r="O26" s="248"/>
      <c r="P26" s="248"/>
      <c r="Q26" s="113"/>
      <c r="R26" s="113"/>
    </row>
    <row r="27" spans="1:18" ht="17.100000000000001" customHeight="1">
      <c r="A27" s="239"/>
      <c r="B27" s="139" t="s">
        <v>96</v>
      </c>
      <c r="C27" s="158" t="s">
        <v>133</v>
      </c>
      <c r="D27" s="106"/>
      <c r="E27" s="139"/>
      <c r="F27" s="135"/>
      <c r="G27" s="254"/>
      <c r="H27" s="254"/>
      <c r="I27" s="254"/>
      <c r="J27" s="254"/>
      <c r="K27" s="254"/>
      <c r="L27" s="254"/>
      <c r="M27" s="248"/>
      <c r="N27" s="248"/>
      <c r="O27" s="248"/>
      <c r="P27" s="248"/>
      <c r="Q27" s="113"/>
      <c r="R27" s="113"/>
    </row>
    <row r="28" spans="1:18" ht="17.100000000000001" customHeight="1">
      <c r="A28" s="239"/>
      <c r="B28" s="139" t="s">
        <v>134</v>
      </c>
      <c r="C28" s="158" t="s">
        <v>135</v>
      </c>
      <c r="D28" s="106"/>
      <c r="E28" s="139"/>
      <c r="F28" s="135"/>
      <c r="G28" s="248"/>
      <c r="H28" s="248"/>
      <c r="I28" s="248"/>
      <c r="J28" s="248"/>
      <c r="K28" s="248"/>
      <c r="L28" s="248"/>
      <c r="M28" s="248"/>
      <c r="N28" s="248"/>
      <c r="O28" s="248"/>
      <c r="P28" s="248"/>
      <c r="Q28" s="113"/>
      <c r="R28" s="113"/>
    </row>
    <row r="29" spans="1:18" ht="17.100000000000001" customHeight="1">
      <c r="A29" s="239"/>
      <c r="B29" s="157"/>
      <c r="C29" s="133" t="s">
        <v>98</v>
      </c>
      <c r="D29" s="135"/>
      <c r="E29" s="135"/>
      <c r="F29" s="135"/>
      <c r="G29" s="249">
        <f t="shared" ref="G29:P29" si="0">SUM(G18:G28)</f>
        <v>0</v>
      </c>
      <c r="H29" s="249">
        <f t="shared" si="0"/>
        <v>0</v>
      </c>
      <c r="I29" s="249">
        <f t="shared" si="0"/>
        <v>0</v>
      </c>
      <c r="J29" s="249">
        <f t="shared" si="0"/>
        <v>0</v>
      </c>
      <c r="K29" s="249">
        <f t="shared" si="0"/>
        <v>0</v>
      </c>
      <c r="L29" s="249">
        <f t="shared" si="0"/>
        <v>0</v>
      </c>
      <c r="M29" s="249">
        <f t="shared" si="0"/>
        <v>0</v>
      </c>
      <c r="N29" s="249">
        <f t="shared" si="0"/>
        <v>0</v>
      </c>
      <c r="O29" s="249">
        <f t="shared" si="0"/>
        <v>0</v>
      </c>
      <c r="P29" s="249">
        <f t="shared" si="0"/>
        <v>0</v>
      </c>
      <c r="Q29" s="113"/>
      <c r="R29" s="113"/>
    </row>
    <row r="30" spans="1:18" ht="17.100000000000001" customHeight="1">
      <c r="A30" s="239"/>
      <c r="B30" s="135"/>
      <c r="C30" s="135"/>
      <c r="D30" s="135"/>
      <c r="E30" s="135"/>
      <c r="F30" s="135"/>
      <c r="G30" s="135"/>
      <c r="H30" s="252"/>
      <c r="I30" s="252"/>
      <c r="J30" s="252"/>
      <c r="K30" s="253"/>
      <c r="L30" s="113"/>
      <c r="M30" s="113"/>
      <c r="N30" s="113"/>
      <c r="O30" s="113"/>
      <c r="P30" s="113"/>
      <c r="Q30" s="113"/>
      <c r="R30" s="113"/>
    </row>
    <row r="31" spans="1:18" ht="17.100000000000001" customHeight="1">
      <c r="A31" s="239"/>
      <c r="B31" s="135"/>
      <c r="C31" s="135"/>
      <c r="D31" s="135"/>
      <c r="E31" s="135"/>
      <c r="F31" s="135"/>
      <c r="G31" s="135"/>
      <c r="H31" s="252"/>
      <c r="I31" s="252"/>
      <c r="J31" s="252"/>
      <c r="K31" s="253"/>
      <c r="L31" s="113"/>
      <c r="M31" s="113"/>
      <c r="N31" s="113"/>
      <c r="O31" s="113"/>
      <c r="P31" s="113"/>
      <c r="Q31" s="113"/>
      <c r="R31" s="113"/>
    </row>
    <row r="32" spans="1:18" ht="21" customHeight="1">
      <c r="A32" s="240">
        <v>4.2</v>
      </c>
      <c r="B32" s="174" t="s">
        <v>236</v>
      </c>
      <c r="C32" s="175"/>
      <c r="D32" s="176"/>
      <c r="E32" s="176"/>
      <c r="F32" s="176"/>
      <c r="G32" s="176"/>
      <c r="H32" s="176"/>
      <c r="I32" s="176"/>
      <c r="J32" s="176"/>
      <c r="K32" s="176"/>
      <c r="L32" s="224"/>
      <c r="M32" s="224"/>
      <c r="N32" s="224"/>
      <c r="O32" s="224"/>
      <c r="P32" s="224"/>
      <c r="Q32" s="113"/>
      <c r="R32" s="113"/>
    </row>
    <row r="33" spans="1:18" ht="17.100000000000001" customHeight="1">
      <c r="A33" s="240"/>
      <c r="B33" s="133"/>
      <c r="C33" s="134"/>
      <c r="D33" s="135"/>
      <c r="E33" s="135"/>
      <c r="F33" s="135"/>
      <c r="G33" s="135"/>
      <c r="H33" s="135"/>
      <c r="I33" s="135"/>
      <c r="J33" s="135"/>
      <c r="K33" s="135"/>
      <c r="L33" s="113"/>
      <c r="M33" s="113"/>
      <c r="N33" s="113"/>
      <c r="O33" s="113"/>
      <c r="P33" s="113"/>
      <c r="Q33" s="113"/>
      <c r="R33" s="113"/>
    </row>
    <row r="34" spans="1:18" ht="21" customHeight="1">
      <c r="A34" s="240"/>
      <c r="B34" s="133"/>
      <c r="C34" s="134"/>
      <c r="D34" s="135"/>
      <c r="E34" s="135"/>
      <c r="F34" s="135"/>
      <c r="G34" s="350" t="s">
        <v>167</v>
      </c>
      <c r="H34" s="351"/>
      <c r="I34" s="351"/>
      <c r="J34" s="351"/>
      <c r="K34" s="351"/>
      <c r="L34" s="351"/>
      <c r="M34" s="351"/>
      <c r="N34" s="351"/>
      <c r="O34" s="351"/>
      <c r="P34" s="352"/>
      <c r="Q34" s="113"/>
      <c r="R34" s="113"/>
    </row>
    <row r="35" spans="1:18" ht="25.5">
      <c r="A35" s="239"/>
      <c r="B35" s="155"/>
      <c r="C35" s="135"/>
      <c r="D35" s="135"/>
      <c r="E35" s="135"/>
      <c r="F35" s="135"/>
      <c r="G35" s="230" t="s">
        <v>79</v>
      </c>
      <c r="H35" s="230" t="s">
        <v>81</v>
      </c>
      <c r="I35" s="230" t="s">
        <v>83</v>
      </c>
      <c r="J35" s="230" t="s">
        <v>85</v>
      </c>
      <c r="K35" s="230" t="s">
        <v>87</v>
      </c>
      <c r="L35" s="230" t="s">
        <v>89</v>
      </c>
      <c r="M35" s="230" t="s">
        <v>91</v>
      </c>
      <c r="N35" s="230" t="s">
        <v>93</v>
      </c>
      <c r="O35" s="230" t="s">
        <v>95</v>
      </c>
      <c r="P35" s="230" t="s">
        <v>97</v>
      </c>
      <c r="Q35" s="113"/>
      <c r="R35" s="113"/>
    </row>
    <row r="36" spans="1:18" ht="15" customHeight="1">
      <c r="A36" s="239"/>
      <c r="B36" s="139" t="s">
        <v>78</v>
      </c>
      <c r="C36" s="158" t="s">
        <v>124</v>
      </c>
      <c r="D36" s="106"/>
      <c r="E36" s="139"/>
      <c r="F36" s="135"/>
      <c r="G36" s="248"/>
      <c r="H36" s="248"/>
      <c r="I36" s="248"/>
      <c r="J36" s="248"/>
      <c r="K36" s="248"/>
      <c r="L36" s="248"/>
      <c r="M36" s="248"/>
      <c r="N36" s="248"/>
      <c r="O36" s="248"/>
      <c r="P36" s="248"/>
      <c r="Q36" s="113"/>
      <c r="R36" s="113"/>
    </row>
    <row r="37" spans="1:18" ht="15" customHeight="1">
      <c r="A37" s="239"/>
      <c r="B37" s="139" t="s">
        <v>80</v>
      </c>
      <c r="C37" s="158" t="s">
        <v>125</v>
      </c>
      <c r="D37" s="106"/>
      <c r="E37" s="139"/>
      <c r="F37" s="135"/>
      <c r="G37" s="248"/>
      <c r="H37" s="248"/>
      <c r="I37" s="248"/>
      <c r="J37" s="248"/>
      <c r="K37" s="248"/>
      <c r="L37" s="248"/>
      <c r="M37" s="248"/>
      <c r="N37" s="248"/>
      <c r="O37" s="248"/>
      <c r="P37" s="248"/>
      <c r="Q37" s="113"/>
      <c r="R37" s="113"/>
    </row>
    <row r="38" spans="1:18" ht="15" customHeight="1">
      <c r="A38" s="239"/>
      <c r="B38" s="139" t="s">
        <v>82</v>
      </c>
      <c r="C38" s="158" t="s">
        <v>126</v>
      </c>
      <c r="D38" s="106"/>
      <c r="E38" s="139"/>
      <c r="F38" s="135"/>
      <c r="G38" s="248"/>
      <c r="H38" s="248"/>
      <c r="I38" s="248"/>
      <c r="J38" s="248"/>
      <c r="K38" s="248"/>
      <c r="L38" s="248"/>
      <c r="M38" s="248"/>
      <c r="N38" s="248"/>
      <c r="O38" s="248"/>
      <c r="P38" s="248"/>
      <c r="Q38" s="113"/>
      <c r="R38" s="113"/>
    </row>
    <row r="39" spans="1:18" ht="15" customHeight="1">
      <c r="A39" s="239"/>
      <c r="B39" s="139" t="s">
        <v>84</v>
      </c>
      <c r="C39" s="158" t="s">
        <v>127</v>
      </c>
      <c r="D39" s="106"/>
      <c r="E39" s="139"/>
      <c r="F39" s="135"/>
      <c r="G39" s="248"/>
      <c r="H39" s="248"/>
      <c r="I39" s="248"/>
      <c r="J39" s="248"/>
      <c r="K39" s="248"/>
      <c r="L39" s="248"/>
      <c r="M39" s="248"/>
      <c r="N39" s="248"/>
      <c r="O39" s="248"/>
      <c r="P39" s="248"/>
      <c r="Q39" s="113"/>
      <c r="R39" s="113"/>
    </row>
    <row r="40" spans="1:18" ht="15" customHeight="1">
      <c r="A40" s="239"/>
      <c r="B40" s="139" t="s">
        <v>86</v>
      </c>
      <c r="C40" s="158" t="s">
        <v>128</v>
      </c>
      <c r="D40" s="106"/>
      <c r="E40" s="139"/>
      <c r="F40" s="135"/>
      <c r="G40" s="248"/>
      <c r="H40" s="248"/>
      <c r="I40" s="248"/>
      <c r="J40" s="248"/>
      <c r="K40" s="248"/>
      <c r="L40" s="248"/>
      <c r="M40" s="248"/>
      <c r="N40" s="248"/>
      <c r="O40" s="248"/>
      <c r="P40" s="248"/>
      <c r="Q40" s="113"/>
      <c r="R40" s="113"/>
    </row>
    <row r="41" spans="1:18" ht="15" customHeight="1">
      <c r="A41" s="239"/>
      <c r="B41" s="139" t="s">
        <v>88</v>
      </c>
      <c r="C41" s="158" t="s">
        <v>129</v>
      </c>
      <c r="D41" s="106"/>
      <c r="E41" s="139"/>
      <c r="F41" s="135"/>
      <c r="G41" s="248"/>
      <c r="H41" s="248"/>
      <c r="I41" s="248"/>
      <c r="J41" s="248"/>
      <c r="K41" s="248"/>
      <c r="L41" s="248"/>
      <c r="M41" s="248"/>
      <c r="N41" s="248"/>
      <c r="O41" s="248"/>
      <c r="P41" s="248"/>
      <c r="Q41" s="113"/>
      <c r="R41" s="113"/>
    </row>
    <row r="42" spans="1:18" ht="15" customHeight="1">
      <c r="A42" s="239"/>
      <c r="B42" s="139" t="s">
        <v>90</v>
      </c>
      <c r="C42" s="158" t="s">
        <v>130</v>
      </c>
      <c r="D42" s="106"/>
      <c r="E42" s="139"/>
      <c r="F42" s="135"/>
      <c r="G42" s="248"/>
      <c r="H42" s="248"/>
      <c r="I42" s="248"/>
      <c r="J42" s="248"/>
      <c r="K42" s="248"/>
      <c r="L42" s="248"/>
      <c r="M42" s="248"/>
      <c r="N42" s="248"/>
      <c r="O42" s="248"/>
      <c r="P42" s="248"/>
      <c r="Q42" s="113"/>
      <c r="R42" s="113"/>
    </row>
    <row r="43" spans="1:18" ht="15" customHeight="1">
      <c r="A43" s="239"/>
      <c r="B43" s="139" t="s">
        <v>92</v>
      </c>
      <c r="C43" s="158" t="s">
        <v>131</v>
      </c>
      <c r="D43" s="106"/>
      <c r="E43" s="139"/>
      <c r="F43" s="135"/>
      <c r="G43" s="248"/>
      <c r="H43" s="248"/>
      <c r="I43" s="248"/>
      <c r="J43" s="248"/>
      <c r="K43" s="248"/>
      <c r="L43" s="248"/>
      <c r="M43" s="248"/>
      <c r="N43" s="248"/>
      <c r="O43" s="248"/>
      <c r="P43" s="248"/>
      <c r="Q43" s="113"/>
      <c r="R43" s="113"/>
    </row>
    <row r="44" spans="1:18" ht="15" customHeight="1">
      <c r="A44" s="239"/>
      <c r="B44" s="139" t="s">
        <v>94</v>
      </c>
      <c r="C44" s="158" t="s">
        <v>132</v>
      </c>
      <c r="D44" s="106"/>
      <c r="E44" s="139"/>
      <c r="F44" s="135"/>
      <c r="G44" s="248"/>
      <c r="H44" s="248"/>
      <c r="I44" s="248"/>
      <c r="J44" s="248"/>
      <c r="K44" s="248"/>
      <c r="L44" s="248"/>
      <c r="M44" s="248"/>
      <c r="N44" s="248"/>
      <c r="O44" s="248"/>
      <c r="P44" s="248"/>
      <c r="Q44" s="113"/>
      <c r="R44" s="113"/>
    </row>
    <row r="45" spans="1:18" ht="15" customHeight="1">
      <c r="A45" s="239"/>
      <c r="B45" s="139" t="s">
        <v>96</v>
      </c>
      <c r="C45" s="158" t="s">
        <v>133</v>
      </c>
      <c r="D45" s="106"/>
      <c r="E45" s="139"/>
      <c r="F45" s="135"/>
      <c r="G45" s="248"/>
      <c r="H45" s="248"/>
      <c r="I45" s="248"/>
      <c r="J45" s="248"/>
      <c r="K45" s="248"/>
      <c r="L45" s="248"/>
      <c r="M45" s="248"/>
      <c r="N45" s="248"/>
      <c r="O45" s="248"/>
      <c r="P45" s="248"/>
      <c r="Q45" s="113"/>
      <c r="R45" s="113"/>
    </row>
    <row r="46" spans="1:18" ht="15" customHeight="1">
      <c r="A46" s="239"/>
      <c r="B46" s="139" t="s">
        <v>134</v>
      </c>
      <c r="C46" s="158" t="s">
        <v>135</v>
      </c>
      <c r="D46" s="106"/>
      <c r="E46" s="139"/>
      <c r="F46" s="135"/>
      <c r="G46" s="248"/>
      <c r="H46" s="248"/>
      <c r="I46" s="248"/>
      <c r="J46" s="248"/>
      <c r="K46" s="248"/>
      <c r="L46" s="248"/>
      <c r="M46" s="248"/>
      <c r="N46" s="248"/>
      <c r="O46" s="248"/>
      <c r="P46" s="248"/>
      <c r="Q46" s="113"/>
      <c r="R46" s="113"/>
    </row>
    <row r="47" spans="1:18" ht="15" customHeight="1">
      <c r="A47" s="239"/>
      <c r="B47" s="157"/>
      <c r="C47" s="133" t="s">
        <v>98</v>
      </c>
      <c r="D47" s="135"/>
      <c r="E47" s="135"/>
      <c r="F47" s="135"/>
      <c r="G47" s="249">
        <f t="shared" ref="G47:P47" si="1">SUM(G36:G46)</f>
        <v>0</v>
      </c>
      <c r="H47" s="249">
        <f t="shared" si="1"/>
        <v>0</v>
      </c>
      <c r="I47" s="249">
        <f t="shared" si="1"/>
        <v>0</v>
      </c>
      <c r="J47" s="249">
        <f t="shared" si="1"/>
        <v>0</v>
      </c>
      <c r="K47" s="249">
        <f t="shared" si="1"/>
        <v>0</v>
      </c>
      <c r="L47" s="249">
        <f t="shared" si="1"/>
        <v>0</v>
      </c>
      <c r="M47" s="249">
        <f t="shared" si="1"/>
        <v>0</v>
      </c>
      <c r="N47" s="249">
        <f t="shared" si="1"/>
        <v>0</v>
      </c>
      <c r="O47" s="249">
        <f t="shared" si="1"/>
        <v>0</v>
      </c>
      <c r="P47" s="249">
        <f t="shared" si="1"/>
        <v>0</v>
      </c>
      <c r="Q47" s="113"/>
      <c r="R47" s="113"/>
    </row>
    <row r="48" spans="1:18" ht="17.100000000000001" customHeight="1">
      <c r="A48" s="239"/>
      <c r="B48" s="135"/>
      <c r="C48" s="135"/>
      <c r="D48" s="135"/>
      <c r="E48" s="135"/>
      <c r="F48" s="135"/>
      <c r="G48" s="135"/>
      <c r="H48" s="252"/>
      <c r="I48" s="252"/>
      <c r="J48" s="252"/>
      <c r="K48" s="253"/>
      <c r="L48" s="113"/>
      <c r="M48" s="113"/>
      <c r="N48" s="113"/>
      <c r="O48" s="113"/>
      <c r="P48" s="113"/>
      <c r="Q48" s="113"/>
      <c r="R48" s="113"/>
    </row>
    <row r="49" spans="1:18" ht="17.100000000000001" customHeight="1">
      <c r="A49" s="239"/>
      <c r="B49" s="155"/>
      <c r="C49" s="135"/>
      <c r="D49" s="135"/>
      <c r="E49" s="135"/>
      <c r="F49" s="135"/>
      <c r="G49" s="135"/>
      <c r="H49" s="135"/>
      <c r="I49" s="253"/>
      <c r="J49" s="253"/>
      <c r="K49" s="113"/>
      <c r="L49" s="113"/>
      <c r="M49" s="113"/>
      <c r="N49" s="113"/>
      <c r="O49" s="113"/>
      <c r="P49" s="113"/>
      <c r="Q49" s="113"/>
      <c r="R49" s="113"/>
    </row>
    <row r="50" spans="1:18" ht="21" customHeight="1">
      <c r="A50" s="240">
        <v>4.3</v>
      </c>
      <c r="B50" s="174" t="s">
        <v>237</v>
      </c>
      <c r="C50" s="175"/>
      <c r="D50" s="176"/>
      <c r="E50" s="176"/>
      <c r="F50" s="176"/>
      <c r="G50" s="176"/>
      <c r="H50" s="176"/>
      <c r="I50" s="176"/>
      <c r="J50" s="176"/>
      <c r="K50" s="176"/>
      <c r="L50" s="224"/>
      <c r="M50" s="224"/>
      <c r="N50" s="224"/>
      <c r="O50" s="224"/>
      <c r="P50" s="224"/>
      <c r="Q50" s="113"/>
      <c r="R50" s="113"/>
    </row>
    <row r="51" spans="1:18" ht="17.100000000000001" customHeight="1">
      <c r="A51" s="240"/>
      <c r="B51" s="133"/>
      <c r="C51" s="134"/>
      <c r="D51" s="135"/>
      <c r="E51" s="135"/>
      <c r="F51" s="135"/>
      <c r="G51" s="135"/>
      <c r="H51" s="135"/>
      <c r="I51" s="135"/>
      <c r="J51" s="135"/>
      <c r="K51" s="135"/>
      <c r="L51" s="113"/>
      <c r="M51" s="113"/>
      <c r="N51" s="113"/>
      <c r="O51" s="113"/>
      <c r="P51" s="113"/>
      <c r="Q51" s="113"/>
      <c r="R51" s="113"/>
    </row>
    <row r="52" spans="1:18" ht="17.100000000000001" customHeight="1">
      <c r="A52" s="240"/>
      <c r="B52" s="133"/>
      <c r="C52" s="134"/>
      <c r="D52" s="135"/>
      <c r="E52" s="135"/>
      <c r="F52" s="135"/>
      <c r="G52" s="350" t="s">
        <v>167</v>
      </c>
      <c r="H52" s="351"/>
      <c r="I52" s="351"/>
      <c r="J52" s="351"/>
      <c r="K52" s="351"/>
      <c r="L52" s="351"/>
      <c r="M52" s="351"/>
      <c r="N52" s="351"/>
      <c r="O52" s="351"/>
      <c r="P52" s="352"/>
      <c r="Q52" s="113"/>
      <c r="R52" s="113"/>
    </row>
    <row r="53" spans="1:18" ht="25.5">
      <c r="A53" s="239"/>
      <c r="B53" s="155"/>
      <c r="C53" s="135"/>
      <c r="D53" s="135"/>
      <c r="E53" s="135"/>
      <c r="F53" s="135"/>
      <c r="G53" s="230" t="s">
        <v>79</v>
      </c>
      <c r="H53" s="230" t="s">
        <v>81</v>
      </c>
      <c r="I53" s="230" t="s">
        <v>83</v>
      </c>
      <c r="J53" s="230" t="s">
        <v>85</v>
      </c>
      <c r="K53" s="230" t="s">
        <v>87</v>
      </c>
      <c r="L53" s="230" t="s">
        <v>89</v>
      </c>
      <c r="M53" s="230" t="s">
        <v>91</v>
      </c>
      <c r="N53" s="230" t="s">
        <v>93</v>
      </c>
      <c r="O53" s="230" t="s">
        <v>95</v>
      </c>
      <c r="P53" s="230" t="s">
        <v>97</v>
      </c>
      <c r="Q53" s="113"/>
      <c r="R53" s="113"/>
    </row>
    <row r="54" spans="1:18" ht="15" customHeight="1">
      <c r="A54" s="239"/>
      <c r="B54" s="139" t="s">
        <v>78</v>
      </c>
      <c r="C54" s="158" t="s">
        <v>124</v>
      </c>
      <c r="D54" s="106"/>
      <c r="E54" s="139"/>
      <c r="F54" s="135"/>
      <c r="G54" s="248"/>
      <c r="H54" s="248"/>
      <c r="I54" s="248"/>
      <c r="J54" s="248"/>
      <c r="K54" s="248"/>
      <c r="L54" s="248"/>
      <c r="M54" s="248"/>
      <c r="N54" s="248"/>
      <c r="O54" s="248"/>
      <c r="P54" s="248"/>
      <c r="Q54" s="113"/>
      <c r="R54" s="113"/>
    </row>
    <row r="55" spans="1:18" ht="15" customHeight="1">
      <c r="A55" s="239"/>
      <c r="B55" s="139" t="s">
        <v>80</v>
      </c>
      <c r="C55" s="158" t="s">
        <v>125</v>
      </c>
      <c r="D55" s="106"/>
      <c r="E55" s="139"/>
      <c r="F55" s="135"/>
      <c r="G55" s="248"/>
      <c r="H55" s="248"/>
      <c r="I55" s="248"/>
      <c r="J55" s="248"/>
      <c r="K55" s="248"/>
      <c r="L55" s="248"/>
      <c r="M55" s="248"/>
      <c r="N55" s="248"/>
      <c r="O55" s="248"/>
      <c r="P55" s="248"/>
      <c r="Q55" s="113"/>
      <c r="R55" s="113"/>
    </row>
    <row r="56" spans="1:18" ht="15" customHeight="1">
      <c r="A56" s="239"/>
      <c r="B56" s="139" t="s">
        <v>82</v>
      </c>
      <c r="C56" s="158" t="s">
        <v>126</v>
      </c>
      <c r="D56" s="106"/>
      <c r="E56" s="139"/>
      <c r="F56" s="135"/>
      <c r="G56" s="248"/>
      <c r="H56" s="248"/>
      <c r="I56" s="248"/>
      <c r="J56" s="248"/>
      <c r="K56" s="248"/>
      <c r="L56" s="248"/>
      <c r="M56" s="248"/>
      <c r="N56" s="248"/>
      <c r="O56" s="248"/>
      <c r="P56" s="248"/>
      <c r="Q56" s="113"/>
      <c r="R56" s="113"/>
    </row>
    <row r="57" spans="1:18" ht="15" customHeight="1">
      <c r="A57" s="239"/>
      <c r="B57" s="139" t="s">
        <v>84</v>
      </c>
      <c r="C57" s="158" t="s">
        <v>127</v>
      </c>
      <c r="D57" s="106"/>
      <c r="E57" s="139"/>
      <c r="F57" s="135"/>
      <c r="G57" s="248"/>
      <c r="H57" s="248"/>
      <c r="I57" s="248"/>
      <c r="J57" s="248"/>
      <c r="K57" s="248"/>
      <c r="L57" s="248"/>
      <c r="M57" s="248"/>
      <c r="N57" s="248"/>
      <c r="O57" s="248"/>
      <c r="P57" s="248"/>
      <c r="Q57" s="113"/>
      <c r="R57" s="113"/>
    </row>
    <row r="58" spans="1:18" ht="15" customHeight="1">
      <c r="A58" s="239"/>
      <c r="B58" s="139" t="s">
        <v>86</v>
      </c>
      <c r="C58" s="158" t="s">
        <v>128</v>
      </c>
      <c r="D58" s="106"/>
      <c r="E58" s="139"/>
      <c r="F58" s="135"/>
      <c r="G58" s="254"/>
      <c r="H58" s="254"/>
      <c r="I58" s="254"/>
      <c r="J58" s="254"/>
      <c r="K58" s="254"/>
      <c r="L58" s="254"/>
      <c r="M58" s="254"/>
      <c r="N58" s="254"/>
      <c r="O58" s="254"/>
      <c r="P58" s="248"/>
      <c r="Q58" s="113"/>
      <c r="R58" s="113"/>
    </row>
    <row r="59" spans="1:18" ht="15" customHeight="1">
      <c r="A59" s="239"/>
      <c r="B59" s="139" t="s">
        <v>88</v>
      </c>
      <c r="C59" s="158" t="s">
        <v>129</v>
      </c>
      <c r="D59" s="106"/>
      <c r="E59" s="139"/>
      <c r="F59" s="135"/>
      <c r="G59" s="254"/>
      <c r="H59" s="254"/>
      <c r="I59" s="254"/>
      <c r="J59" s="254"/>
      <c r="K59" s="254"/>
      <c r="L59" s="254"/>
      <c r="M59" s="254"/>
      <c r="N59" s="254"/>
      <c r="O59" s="254"/>
      <c r="P59" s="248"/>
      <c r="Q59" s="113"/>
      <c r="R59" s="113"/>
    </row>
    <row r="60" spans="1:18" ht="15" customHeight="1">
      <c r="A60" s="239"/>
      <c r="B60" s="139" t="s">
        <v>90</v>
      </c>
      <c r="C60" s="158" t="s">
        <v>130</v>
      </c>
      <c r="D60" s="106"/>
      <c r="E60" s="139"/>
      <c r="F60" s="135"/>
      <c r="G60" s="254"/>
      <c r="H60" s="254"/>
      <c r="I60" s="254"/>
      <c r="J60" s="254"/>
      <c r="K60" s="254"/>
      <c r="L60" s="254"/>
      <c r="M60" s="254"/>
      <c r="N60" s="254"/>
      <c r="O60" s="254"/>
      <c r="P60" s="248"/>
      <c r="Q60" s="113"/>
      <c r="R60" s="113"/>
    </row>
    <row r="61" spans="1:18" ht="15" customHeight="1">
      <c r="A61" s="239"/>
      <c r="B61" s="139" t="s">
        <v>92</v>
      </c>
      <c r="C61" s="158" t="s">
        <v>131</v>
      </c>
      <c r="D61" s="106"/>
      <c r="E61" s="139"/>
      <c r="F61" s="135"/>
      <c r="G61" s="254"/>
      <c r="H61" s="254"/>
      <c r="I61" s="254"/>
      <c r="J61" s="254"/>
      <c r="K61" s="254"/>
      <c r="L61" s="254"/>
      <c r="M61" s="254"/>
      <c r="N61" s="254"/>
      <c r="O61" s="254"/>
      <c r="P61" s="248"/>
      <c r="Q61" s="113"/>
      <c r="R61" s="113"/>
    </row>
    <row r="62" spans="1:18" ht="15" customHeight="1">
      <c r="A62" s="239"/>
      <c r="B62" s="139" t="s">
        <v>94</v>
      </c>
      <c r="C62" s="158" t="s">
        <v>132</v>
      </c>
      <c r="D62" s="106"/>
      <c r="E62" s="139"/>
      <c r="F62" s="135"/>
      <c r="G62" s="254"/>
      <c r="H62" s="254"/>
      <c r="I62" s="254"/>
      <c r="J62" s="254"/>
      <c r="K62" s="254"/>
      <c r="L62" s="254"/>
      <c r="M62" s="254"/>
      <c r="N62" s="254"/>
      <c r="O62" s="254"/>
      <c r="P62" s="248"/>
      <c r="Q62" s="113"/>
      <c r="R62" s="113"/>
    </row>
    <row r="63" spans="1:18" ht="15" customHeight="1">
      <c r="A63" s="239"/>
      <c r="B63" s="139" t="s">
        <v>96</v>
      </c>
      <c r="C63" s="158" t="s">
        <v>133</v>
      </c>
      <c r="D63" s="106"/>
      <c r="E63" s="139"/>
      <c r="F63" s="135"/>
      <c r="G63" s="254"/>
      <c r="H63" s="254"/>
      <c r="I63" s="254"/>
      <c r="J63" s="254"/>
      <c r="K63" s="254"/>
      <c r="L63" s="254"/>
      <c r="M63" s="254"/>
      <c r="N63" s="254"/>
      <c r="O63" s="254"/>
      <c r="P63" s="248"/>
      <c r="Q63" s="113"/>
      <c r="R63" s="113"/>
    </row>
    <row r="64" spans="1:18" ht="15" customHeight="1">
      <c r="A64" s="239"/>
      <c r="B64" s="139" t="s">
        <v>134</v>
      </c>
      <c r="C64" s="158" t="s">
        <v>135</v>
      </c>
      <c r="D64" s="106"/>
      <c r="E64" s="139"/>
      <c r="F64" s="135"/>
      <c r="G64" s="248"/>
      <c r="H64" s="248"/>
      <c r="I64" s="248"/>
      <c r="J64" s="248"/>
      <c r="K64" s="248"/>
      <c r="L64" s="248"/>
      <c r="M64" s="248"/>
      <c r="N64" s="248"/>
      <c r="O64" s="248"/>
      <c r="P64" s="248"/>
      <c r="Q64" s="113"/>
      <c r="R64" s="113"/>
    </row>
    <row r="65" spans="1:18" ht="15" customHeight="1">
      <c r="A65" s="239"/>
      <c r="B65" s="157"/>
      <c r="C65" s="133" t="s">
        <v>98</v>
      </c>
      <c r="D65" s="135"/>
      <c r="E65" s="135"/>
      <c r="F65" s="135"/>
      <c r="G65" s="249">
        <f t="shared" ref="G65:P65" si="2">SUM(G54:G64)</f>
        <v>0</v>
      </c>
      <c r="H65" s="249">
        <f t="shared" si="2"/>
        <v>0</v>
      </c>
      <c r="I65" s="249">
        <f t="shared" si="2"/>
        <v>0</v>
      </c>
      <c r="J65" s="249">
        <f t="shared" si="2"/>
        <v>0</v>
      </c>
      <c r="K65" s="249">
        <f t="shared" si="2"/>
        <v>0</v>
      </c>
      <c r="L65" s="249">
        <f t="shared" si="2"/>
        <v>0</v>
      </c>
      <c r="M65" s="249">
        <f t="shared" si="2"/>
        <v>0</v>
      </c>
      <c r="N65" s="249">
        <f t="shared" si="2"/>
        <v>0</v>
      </c>
      <c r="O65" s="249">
        <f t="shared" si="2"/>
        <v>0</v>
      </c>
      <c r="P65" s="249">
        <f t="shared" si="2"/>
        <v>0</v>
      </c>
      <c r="Q65" s="113"/>
      <c r="R65" s="113"/>
    </row>
    <row r="66" spans="1:18" ht="17.100000000000001" customHeight="1">
      <c r="A66" s="239"/>
      <c r="B66" s="155"/>
      <c r="C66" s="135"/>
      <c r="D66" s="135"/>
      <c r="E66" s="135"/>
      <c r="F66" s="135"/>
      <c r="G66" s="135"/>
      <c r="H66" s="135"/>
      <c r="I66" s="253"/>
      <c r="J66" s="253"/>
      <c r="K66" s="113"/>
      <c r="L66" s="113"/>
      <c r="M66" s="113"/>
      <c r="N66" s="113"/>
      <c r="O66" s="113"/>
      <c r="P66" s="113"/>
      <c r="Q66" s="113"/>
      <c r="R66" s="113"/>
    </row>
    <row r="67" spans="1:18" ht="16.5" customHeight="1">
      <c r="A67" s="239"/>
      <c r="B67" s="155"/>
      <c r="C67" s="135"/>
      <c r="D67" s="135"/>
      <c r="E67" s="135"/>
      <c r="F67" s="135"/>
      <c r="G67" s="135"/>
      <c r="H67" s="135"/>
      <c r="I67" s="253"/>
      <c r="J67" s="253"/>
      <c r="K67" s="113"/>
      <c r="L67" s="113"/>
      <c r="M67" s="113"/>
      <c r="N67" s="113"/>
      <c r="O67" s="113"/>
      <c r="P67" s="113"/>
      <c r="Q67" s="113"/>
      <c r="R67" s="113"/>
    </row>
    <row r="68" spans="1:18" ht="21" customHeight="1">
      <c r="A68" s="240">
        <v>4.4000000000000004</v>
      </c>
      <c r="B68" s="174" t="s">
        <v>238</v>
      </c>
      <c r="C68" s="175"/>
      <c r="D68" s="176"/>
      <c r="E68" s="176"/>
      <c r="F68" s="176"/>
      <c r="G68" s="176"/>
      <c r="H68" s="176"/>
      <c r="I68" s="176"/>
      <c r="J68" s="176"/>
      <c r="K68" s="176"/>
      <c r="L68" s="224"/>
      <c r="M68" s="224"/>
      <c r="N68" s="224"/>
      <c r="O68" s="224"/>
      <c r="P68" s="224"/>
      <c r="Q68" s="113"/>
      <c r="R68" s="113"/>
    </row>
    <row r="69" spans="1:18" ht="17.100000000000001" customHeight="1">
      <c r="A69" s="240"/>
      <c r="B69" s="133"/>
      <c r="C69" s="134"/>
      <c r="D69" s="135"/>
      <c r="E69" s="135"/>
      <c r="F69" s="135"/>
      <c r="G69" s="135"/>
      <c r="H69" s="135"/>
      <c r="I69" s="135"/>
      <c r="J69" s="135"/>
      <c r="K69" s="135"/>
      <c r="L69" s="113"/>
      <c r="M69" s="113"/>
      <c r="N69" s="113"/>
      <c r="O69" s="113"/>
      <c r="P69" s="113"/>
      <c r="Q69" s="113"/>
      <c r="R69" s="113"/>
    </row>
    <row r="70" spans="1:18" ht="21" customHeight="1">
      <c r="A70" s="240"/>
      <c r="B70" s="133"/>
      <c r="C70" s="134"/>
      <c r="D70" s="135"/>
      <c r="E70" s="135"/>
      <c r="F70" s="135"/>
      <c r="G70" s="350" t="s">
        <v>167</v>
      </c>
      <c r="H70" s="351"/>
      <c r="I70" s="351"/>
      <c r="J70" s="351"/>
      <c r="K70" s="351"/>
      <c r="L70" s="351"/>
      <c r="M70" s="351"/>
      <c r="N70" s="351"/>
      <c r="O70" s="351"/>
      <c r="P70" s="352"/>
      <c r="Q70" s="113"/>
      <c r="R70" s="113"/>
    </row>
    <row r="71" spans="1:18" ht="25.5">
      <c r="A71" s="239"/>
      <c r="B71" s="155"/>
      <c r="C71" s="135"/>
      <c r="D71" s="135"/>
      <c r="E71" s="135"/>
      <c r="F71" s="135"/>
      <c r="G71" s="230" t="s">
        <v>79</v>
      </c>
      <c r="H71" s="230" t="s">
        <v>81</v>
      </c>
      <c r="I71" s="230" t="s">
        <v>83</v>
      </c>
      <c r="J71" s="230" t="s">
        <v>85</v>
      </c>
      <c r="K71" s="230" t="s">
        <v>87</v>
      </c>
      <c r="L71" s="230" t="s">
        <v>89</v>
      </c>
      <c r="M71" s="230" t="s">
        <v>91</v>
      </c>
      <c r="N71" s="230" t="s">
        <v>93</v>
      </c>
      <c r="O71" s="230" t="s">
        <v>95</v>
      </c>
      <c r="P71" s="230" t="s">
        <v>97</v>
      </c>
      <c r="Q71" s="113"/>
      <c r="R71" s="113"/>
    </row>
    <row r="72" spans="1:18" ht="15" customHeight="1">
      <c r="A72" s="239"/>
      <c r="B72" s="139" t="s">
        <v>78</v>
      </c>
      <c r="C72" s="158" t="s">
        <v>124</v>
      </c>
      <c r="D72" s="106"/>
      <c r="E72" s="139"/>
      <c r="F72" s="135"/>
      <c r="G72" s="248"/>
      <c r="H72" s="248"/>
      <c r="I72" s="248"/>
      <c r="J72" s="248"/>
      <c r="K72" s="248"/>
      <c r="L72" s="248"/>
      <c r="M72" s="248"/>
      <c r="N72" s="248"/>
      <c r="O72" s="248"/>
      <c r="P72" s="248"/>
      <c r="Q72" s="113"/>
      <c r="R72" s="113"/>
    </row>
    <row r="73" spans="1:18" ht="15" customHeight="1">
      <c r="A73" s="239"/>
      <c r="B73" s="139" t="s">
        <v>80</v>
      </c>
      <c r="C73" s="158" t="s">
        <v>125</v>
      </c>
      <c r="D73" s="106"/>
      <c r="E73" s="139"/>
      <c r="F73" s="135"/>
      <c r="G73" s="248"/>
      <c r="H73" s="248"/>
      <c r="I73" s="248"/>
      <c r="J73" s="248"/>
      <c r="K73" s="248"/>
      <c r="L73" s="248"/>
      <c r="M73" s="248"/>
      <c r="N73" s="248"/>
      <c r="O73" s="248"/>
      <c r="P73" s="248"/>
      <c r="Q73" s="113"/>
      <c r="R73" s="113"/>
    </row>
    <row r="74" spans="1:18" ht="15" customHeight="1">
      <c r="A74" s="239"/>
      <c r="B74" s="139" t="s">
        <v>82</v>
      </c>
      <c r="C74" s="158" t="s">
        <v>126</v>
      </c>
      <c r="D74" s="106"/>
      <c r="E74" s="139"/>
      <c r="F74" s="135"/>
      <c r="G74" s="248"/>
      <c r="H74" s="248"/>
      <c r="I74" s="248"/>
      <c r="J74" s="248"/>
      <c r="K74" s="248"/>
      <c r="L74" s="248"/>
      <c r="M74" s="248"/>
      <c r="N74" s="248"/>
      <c r="O74" s="248"/>
      <c r="P74" s="248"/>
      <c r="Q74" s="113"/>
      <c r="R74" s="113"/>
    </row>
    <row r="75" spans="1:18" ht="15" customHeight="1">
      <c r="A75" s="239"/>
      <c r="B75" s="139" t="s">
        <v>84</v>
      </c>
      <c r="C75" s="158" t="s">
        <v>127</v>
      </c>
      <c r="D75" s="106"/>
      <c r="E75" s="139"/>
      <c r="F75" s="135"/>
      <c r="G75" s="248"/>
      <c r="H75" s="248"/>
      <c r="I75" s="248"/>
      <c r="J75" s="248"/>
      <c r="K75" s="248"/>
      <c r="L75" s="248"/>
      <c r="M75" s="248"/>
      <c r="N75" s="248"/>
      <c r="O75" s="248"/>
      <c r="P75" s="248"/>
      <c r="Q75" s="113"/>
      <c r="R75" s="113"/>
    </row>
    <row r="76" spans="1:18" ht="15" customHeight="1">
      <c r="A76" s="239"/>
      <c r="B76" s="139" t="s">
        <v>86</v>
      </c>
      <c r="C76" s="158" t="s">
        <v>128</v>
      </c>
      <c r="D76" s="106"/>
      <c r="E76" s="139"/>
      <c r="F76" s="135"/>
      <c r="G76" s="254"/>
      <c r="H76" s="254"/>
      <c r="I76" s="254"/>
      <c r="J76" s="254"/>
      <c r="K76" s="254"/>
      <c r="L76" s="254"/>
      <c r="M76" s="254"/>
      <c r="N76" s="254"/>
      <c r="O76" s="254"/>
      <c r="P76" s="254"/>
      <c r="Q76" s="113"/>
      <c r="R76" s="113"/>
    </row>
    <row r="77" spans="1:18" ht="15" customHeight="1">
      <c r="A77" s="239"/>
      <c r="B77" s="139" t="s">
        <v>88</v>
      </c>
      <c r="C77" s="158" t="s">
        <v>129</v>
      </c>
      <c r="D77" s="106"/>
      <c r="E77" s="139"/>
      <c r="F77" s="135"/>
      <c r="G77" s="254"/>
      <c r="H77" s="254"/>
      <c r="I77" s="254"/>
      <c r="J77" s="254"/>
      <c r="K77" s="254"/>
      <c r="L77" s="254"/>
      <c r="M77" s="254"/>
      <c r="N77" s="254"/>
      <c r="O77" s="254"/>
      <c r="P77" s="254"/>
      <c r="Q77" s="113"/>
      <c r="R77" s="113"/>
    </row>
    <row r="78" spans="1:18" ht="15" customHeight="1">
      <c r="A78" s="239"/>
      <c r="B78" s="139" t="s">
        <v>90</v>
      </c>
      <c r="C78" s="158" t="s">
        <v>130</v>
      </c>
      <c r="D78" s="106"/>
      <c r="E78" s="139"/>
      <c r="F78" s="135"/>
      <c r="G78" s="254"/>
      <c r="H78" s="254"/>
      <c r="I78" s="254"/>
      <c r="J78" s="254"/>
      <c r="K78" s="254"/>
      <c r="L78" s="254"/>
      <c r="M78" s="254"/>
      <c r="N78" s="254"/>
      <c r="O78" s="254"/>
      <c r="P78" s="254"/>
      <c r="Q78" s="113"/>
      <c r="R78" s="113"/>
    </row>
    <row r="79" spans="1:18" ht="15" customHeight="1">
      <c r="A79" s="239"/>
      <c r="B79" s="139" t="s">
        <v>92</v>
      </c>
      <c r="C79" s="158" t="s">
        <v>131</v>
      </c>
      <c r="D79" s="106"/>
      <c r="E79" s="139"/>
      <c r="F79" s="135"/>
      <c r="G79" s="254"/>
      <c r="H79" s="254"/>
      <c r="I79" s="254"/>
      <c r="J79" s="254"/>
      <c r="K79" s="254"/>
      <c r="L79" s="254"/>
      <c r="M79" s="254"/>
      <c r="N79" s="254"/>
      <c r="O79" s="254"/>
      <c r="P79" s="254"/>
      <c r="Q79" s="113"/>
      <c r="R79" s="113"/>
    </row>
    <row r="80" spans="1:18" ht="15" customHeight="1">
      <c r="A80" s="239"/>
      <c r="B80" s="139" t="s">
        <v>94</v>
      </c>
      <c r="C80" s="158" t="s">
        <v>132</v>
      </c>
      <c r="D80" s="106"/>
      <c r="E80" s="139"/>
      <c r="F80" s="135"/>
      <c r="G80" s="254"/>
      <c r="H80" s="254"/>
      <c r="I80" s="254"/>
      <c r="J80" s="254"/>
      <c r="K80" s="254"/>
      <c r="L80" s="254"/>
      <c r="M80" s="254"/>
      <c r="N80" s="254"/>
      <c r="O80" s="254"/>
      <c r="P80" s="254"/>
      <c r="Q80" s="113"/>
      <c r="R80" s="113"/>
    </row>
    <row r="81" spans="1:18" ht="15" customHeight="1">
      <c r="A81" s="239"/>
      <c r="B81" s="139" t="s">
        <v>96</v>
      </c>
      <c r="C81" s="158" t="s">
        <v>133</v>
      </c>
      <c r="D81" s="106"/>
      <c r="E81" s="139"/>
      <c r="F81" s="135"/>
      <c r="G81" s="254"/>
      <c r="H81" s="254"/>
      <c r="I81" s="254"/>
      <c r="J81" s="254"/>
      <c r="K81" s="254"/>
      <c r="L81" s="254"/>
      <c r="M81" s="254"/>
      <c r="N81" s="254"/>
      <c r="O81" s="254"/>
      <c r="P81" s="254"/>
      <c r="Q81" s="113"/>
      <c r="R81" s="113"/>
    </row>
    <row r="82" spans="1:18" ht="15" customHeight="1">
      <c r="A82" s="239"/>
      <c r="B82" s="139" t="s">
        <v>134</v>
      </c>
      <c r="C82" s="158" t="s">
        <v>135</v>
      </c>
      <c r="D82" s="106"/>
      <c r="E82" s="139"/>
      <c r="F82" s="135"/>
      <c r="G82" s="248"/>
      <c r="H82" s="248"/>
      <c r="I82" s="248"/>
      <c r="J82" s="248"/>
      <c r="K82" s="248"/>
      <c r="L82" s="248"/>
      <c r="M82" s="248"/>
      <c r="N82" s="248"/>
      <c r="O82" s="248"/>
      <c r="P82" s="248"/>
      <c r="Q82" s="113"/>
      <c r="R82" s="113"/>
    </row>
    <row r="83" spans="1:18" ht="15" customHeight="1">
      <c r="A83" s="239"/>
      <c r="B83" s="157"/>
      <c r="C83" s="133" t="s">
        <v>98</v>
      </c>
      <c r="D83" s="135"/>
      <c r="E83" s="135"/>
      <c r="F83" s="135"/>
      <c r="G83" s="249">
        <f t="shared" ref="G83:P83" si="3">SUM(G72:G82)</f>
        <v>0</v>
      </c>
      <c r="H83" s="249">
        <f t="shared" si="3"/>
        <v>0</v>
      </c>
      <c r="I83" s="249">
        <f t="shared" si="3"/>
        <v>0</v>
      </c>
      <c r="J83" s="249">
        <f t="shared" si="3"/>
        <v>0</v>
      </c>
      <c r="K83" s="249">
        <f t="shared" si="3"/>
        <v>0</v>
      </c>
      <c r="L83" s="249">
        <f t="shared" si="3"/>
        <v>0</v>
      </c>
      <c r="M83" s="249">
        <f t="shared" si="3"/>
        <v>0</v>
      </c>
      <c r="N83" s="249">
        <f t="shared" si="3"/>
        <v>0</v>
      </c>
      <c r="O83" s="249">
        <f t="shared" si="3"/>
        <v>0</v>
      </c>
      <c r="P83" s="249">
        <f t="shared" si="3"/>
        <v>0</v>
      </c>
      <c r="Q83" s="113"/>
      <c r="R83" s="113"/>
    </row>
    <row r="84" spans="1:18" ht="17.100000000000001" customHeight="1">
      <c r="A84" s="239"/>
      <c r="B84" s="157"/>
      <c r="C84" s="135"/>
      <c r="D84" s="135"/>
      <c r="E84" s="135"/>
      <c r="F84" s="135"/>
      <c r="G84" s="135"/>
      <c r="H84" s="135"/>
      <c r="I84" s="135"/>
      <c r="J84" s="135"/>
      <c r="K84" s="135"/>
      <c r="L84" s="113"/>
      <c r="M84" s="113"/>
      <c r="N84" s="113"/>
      <c r="O84" s="113"/>
      <c r="P84" s="113"/>
      <c r="Q84" s="113"/>
      <c r="R84" s="113"/>
    </row>
    <row r="85" spans="1:18" ht="17.100000000000001" customHeight="1">
      <c r="A85" s="239"/>
      <c r="B85" s="157"/>
      <c r="C85" s="135"/>
      <c r="D85" s="135"/>
      <c r="E85" s="135"/>
      <c r="F85" s="135"/>
      <c r="G85" s="135"/>
      <c r="H85" s="135"/>
      <c r="I85" s="135"/>
      <c r="J85" s="135"/>
      <c r="K85" s="135"/>
      <c r="L85" s="113"/>
      <c r="M85" s="113"/>
      <c r="N85" s="113"/>
      <c r="O85" s="113"/>
      <c r="P85" s="113"/>
      <c r="Q85" s="113"/>
      <c r="R85" s="113"/>
    </row>
    <row r="86" spans="1:18" ht="21" customHeight="1">
      <c r="A86" s="240">
        <v>4.5</v>
      </c>
      <c r="B86" s="174" t="s">
        <v>239</v>
      </c>
      <c r="C86" s="175"/>
      <c r="D86" s="176"/>
      <c r="E86" s="176"/>
      <c r="F86" s="176"/>
      <c r="G86" s="176"/>
      <c r="H86" s="176"/>
      <c r="I86" s="176"/>
      <c r="J86" s="176"/>
      <c r="K86" s="176"/>
      <c r="L86" s="224"/>
      <c r="M86" s="224"/>
      <c r="N86" s="224"/>
      <c r="O86" s="224"/>
      <c r="P86" s="224"/>
      <c r="Q86" s="113"/>
      <c r="R86" s="113"/>
    </row>
    <row r="87" spans="1:18" ht="17.100000000000001" customHeight="1">
      <c r="A87" s="240"/>
      <c r="B87" s="133"/>
      <c r="C87" s="134"/>
      <c r="D87" s="135"/>
      <c r="E87" s="135"/>
      <c r="F87" s="135"/>
      <c r="G87" s="135"/>
      <c r="H87" s="135"/>
      <c r="I87" s="135"/>
      <c r="J87" s="135"/>
      <c r="K87" s="135"/>
      <c r="L87" s="113"/>
      <c r="M87" s="113"/>
      <c r="N87" s="113"/>
      <c r="O87" s="113"/>
      <c r="P87" s="113"/>
      <c r="Q87" s="113"/>
      <c r="R87" s="113"/>
    </row>
    <row r="88" spans="1:18" ht="21" customHeight="1">
      <c r="A88" s="240"/>
      <c r="B88" s="133"/>
      <c r="C88" s="134"/>
      <c r="D88" s="135"/>
      <c r="E88" s="135"/>
      <c r="F88" s="135"/>
      <c r="G88" s="350" t="s">
        <v>167</v>
      </c>
      <c r="H88" s="351"/>
      <c r="I88" s="351"/>
      <c r="J88" s="351"/>
      <c r="K88" s="351"/>
      <c r="L88" s="351"/>
      <c r="M88" s="351"/>
      <c r="N88" s="351"/>
      <c r="O88" s="351"/>
      <c r="P88" s="352"/>
      <c r="Q88" s="113"/>
      <c r="R88" s="113"/>
    </row>
    <row r="89" spans="1:18" ht="25.5">
      <c r="A89" s="239"/>
      <c r="B89" s="155"/>
      <c r="C89" s="135"/>
      <c r="D89" s="135"/>
      <c r="E89" s="135"/>
      <c r="F89" s="135"/>
      <c r="G89" s="230" t="s">
        <v>79</v>
      </c>
      <c r="H89" s="230" t="s">
        <v>81</v>
      </c>
      <c r="I89" s="230" t="s">
        <v>83</v>
      </c>
      <c r="J89" s="230" t="s">
        <v>85</v>
      </c>
      <c r="K89" s="230" t="s">
        <v>87</v>
      </c>
      <c r="L89" s="230" t="s">
        <v>89</v>
      </c>
      <c r="M89" s="230" t="s">
        <v>91</v>
      </c>
      <c r="N89" s="230" t="s">
        <v>93</v>
      </c>
      <c r="O89" s="230" t="s">
        <v>95</v>
      </c>
      <c r="P89" s="230" t="s">
        <v>97</v>
      </c>
      <c r="Q89" s="113"/>
      <c r="R89" s="113"/>
    </row>
    <row r="90" spans="1:18" ht="15" customHeight="1">
      <c r="A90" s="239"/>
      <c r="B90" s="139" t="s">
        <v>78</v>
      </c>
      <c r="C90" s="158" t="s">
        <v>124</v>
      </c>
      <c r="D90" s="106"/>
      <c r="E90" s="139"/>
      <c r="F90" s="135"/>
      <c r="G90" s="251">
        <f>G72+G36+G54+G18</f>
        <v>0</v>
      </c>
      <c r="H90" s="251">
        <f t="shared" ref="H90:P90" si="4">H72+H36+H54+H18</f>
        <v>0</v>
      </c>
      <c r="I90" s="251">
        <f t="shared" si="4"/>
        <v>0</v>
      </c>
      <c r="J90" s="251">
        <f t="shared" si="4"/>
        <v>0</v>
      </c>
      <c r="K90" s="251">
        <f t="shared" si="4"/>
        <v>0</v>
      </c>
      <c r="L90" s="251">
        <f t="shared" si="4"/>
        <v>0</v>
      </c>
      <c r="M90" s="251">
        <f t="shared" si="4"/>
        <v>0</v>
      </c>
      <c r="N90" s="251">
        <f t="shared" si="4"/>
        <v>0</v>
      </c>
      <c r="O90" s="251">
        <f t="shared" si="4"/>
        <v>0</v>
      </c>
      <c r="P90" s="251">
        <f t="shared" si="4"/>
        <v>0</v>
      </c>
      <c r="Q90" s="113"/>
      <c r="R90" s="113"/>
    </row>
    <row r="91" spans="1:18" ht="15" customHeight="1">
      <c r="A91" s="239"/>
      <c r="B91" s="139" t="s">
        <v>80</v>
      </c>
      <c r="C91" s="158" t="s">
        <v>125</v>
      </c>
      <c r="D91" s="106"/>
      <c r="E91" s="139"/>
      <c r="F91" s="135"/>
      <c r="G91" s="251">
        <f t="shared" ref="G91:P91" si="5">G73+G37+G55+G19</f>
        <v>0</v>
      </c>
      <c r="H91" s="251">
        <f t="shared" si="5"/>
        <v>0</v>
      </c>
      <c r="I91" s="251">
        <f t="shared" si="5"/>
        <v>0</v>
      </c>
      <c r="J91" s="251">
        <f t="shared" si="5"/>
        <v>0</v>
      </c>
      <c r="K91" s="251">
        <f t="shared" si="5"/>
        <v>0</v>
      </c>
      <c r="L91" s="251">
        <f t="shared" si="5"/>
        <v>0</v>
      </c>
      <c r="M91" s="251">
        <f t="shared" si="5"/>
        <v>0</v>
      </c>
      <c r="N91" s="251">
        <f t="shared" si="5"/>
        <v>0</v>
      </c>
      <c r="O91" s="251">
        <f t="shared" si="5"/>
        <v>0</v>
      </c>
      <c r="P91" s="251">
        <f t="shared" si="5"/>
        <v>0</v>
      </c>
      <c r="Q91" s="113"/>
      <c r="R91" s="113"/>
    </row>
    <row r="92" spans="1:18" ht="15" customHeight="1">
      <c r="A92" s="239"/>
      <c r="B92" s="139" t="s">
        <v>82</v>
      </c>
      <c r="C92" s="158" t="s">
        <v>126</v>
      </c>
      <c r="D92" s="106"/>
      <c r="E92" s="139"/>
      <c r="F92" s="135"/>
      <c r="G92" s="251">
        <f t="shared" ref="G92:P92" si="6">G74+G38+G56+G20</f>
        <v>0</v>
      </c>
      <c r="H92" s="251">
        <f t="shared" si="6"/>
        <v>0</v>
      </c>
      <c r="I92" s="251">
        <f t="shared" si="6"/>
        <v>0</v>
      </c>
      <c r="J92" s="251">
        <f t="shared" si="6"/>
        <v>0</v>
      </c>
      <c r="K92" s="251">
        <f t="shared" si="6"/>
        <v>0</v>
      </c>
      <c r="L92" s="251">
        <f t="shared" si="6"/>
        <v>0</v>
      </c>
      <c r="M92" s="251">
        <f t="shared" si="6"/>
        <v>0</v>
      </c>
      <c r="N92" s="251">
        <f t="shared" si="6"/>
        <v>0</v>
      </c>
      <c r="O92" s="251">
        <f t="shared" si="6"/>
        <v>0</v>
      </c>
      <c r="P92" s="251">
        <f t="shared" si="6"/>
        <v>0</v>
      </c>
      <c r="Q92" s="113"/>
      <c r="R92" s="113"/>
    </row>
    <row r="93" spans="1:18" ht="15" customHeight="1">
      <c r="A93" s="239"/>
      <c r="B93" s="139" t="s">
        <v>84</v>
      </c>
      <c r="C93" s="158" t="s">
        <v>127</v>
      </c>
      <c r="D93" s="106"/>
      <c r="E93" s="139"/>
      <c r="F93" s="135"/>
      <c r="G93" s="251">
        <f t="shared" ref="G93:P93" si="7">G75+G39+G57+G21</f>
        <v>0</v>
      </c>
      <c r="H93" s="251">
        <f t="shared" si="7"/>
        <v>0</v>
      </c>
      <c r="I93" s="251">
        <f t="shared" si="7"/>
        <v>0</v>
      </c>
      <c r="J93" s="251">
        <f t="shared" si="7"/>
        <v>0</v>
      </c>
      <c r="K93" s="251">
        <f t="shared" si="7"/>
        <v>0</v>
      </c>
      <c r="L93" s="251">
        <f t="shared" si="7"/>
        <v>0</v>
      </c>
      <c r="M93" s="251">
        <f t="shared" si="7"/>
        <v>0</v>
      </c>
      <c r="N93" s="251">
        <f t="shared" si="7"/>
        <v>0</v>
      </c>
      <c r="O93" s="251">
        <f t="shared" si="7"/>
        <v>0</v>
      </c>
      <c r="P93" s="251">
        <f t="shared" si="7"/>
        <v>0</v>
      </c>
      <c r="Q93" s="113"/>
      <c r="R93" s="113"/>
    </row>
    <row r="94" spans="1:18" ht="15" customHeight="1">
      <c r="A94" s="239"/>
      <c r="B94" s="139" t="s">
        <v>86</v>
      </c>
      <c r="C94" s="158" t="s">
        <v>128</v>
      </c>
      <c r="D94" s="106"/>
      <c r="E94" s="139"/>
      <c r="F94" s="135"/>
      <c r="G94" s="251">
        <f t="shared" ref="G94:P94" si="8">G76+G40+G58+G22</f>
        <v>0</v>
      </c>
      <c r="H94" s="251">
        <f t="shared" si="8"/>
        <v>0</v>
      </c>
      <c r="I94" s="251">
        <f t="shared" si="8"/>
        <v>0</v>
      </c>
      <c r="J94" s="251">
        <f t="shared" si="8"/>
        <v>0</v>
      </c>
      <c r="K94" s="251">
        <f t="shared" si="8"/>
        <v>0</v>
      </c>
      <c r="L94" s="251">
        <f t="shared" si="8"/>
        <v>0</v>
      </c>
      <c r="M94" s="251">
        <f t="shared" si="8"/>
        <v>0</v>
      </c>
      <c r="N94" s="251">
        <f t="shared" si="8"/>
        <v>0</v>
      </c>
      <c r="O94" s="251">
        <f t="shared" si="8"/>
        <v>0</v>
      </c>
      <c r="P94" s="251">
        <f t="shared" si="8"/>
        <v>0</v>
      </c>
      <c r="Q94" s="113"/>
      <c r="R94" s="113"/>
    </row>
    <row r="95" spans="1:18" ht="15" customHeight="1">
      <c r="A95" s="239"/>
      <c r="B95" s="139" t="s">
        <v>88</v>
      </c>
      <c r="C95" s="158" t="s">
        <v>129</v>
      </c>
      <c r="D95" s="106"/>
      <c r="E95" s="139"/>
      <c r="F95" s="135"/>
      <c r="G95" s="251">
        <f t="shared" ref="G95:P95" si="9">G77+G41+G59+G23</f>
        <v>0</v>
      </c>
      <c r="H95" s="251">
        <f t="shared" si="9"/>
        <v>0</v>
      </c>
      <c r="I95" s="251">
        <f t="shared" si="9"/>
        <v>0</v>
      </c>
      <c r="J95" s="251">
        <f t="shared" si="9"/>
        <v>0</v>
      </c>
      <c r="K95" s="251">
        <f t="shared" si="9"/>
        <v>0</v>
      </c>
      <c r="L95" s="251">
        <f t="shared" si="9"/>
        <v>0</v>
      </c>
      <c r="M95" s="251">
        <f t="shared" si="9"/>
        <v>0</v>
      </c>
      <c r="N95" s="251">
        <f t="shared" si="9"/>
        <v>0</v>
      </c>
      <c r="O95" s="251">
        <f t="shared" si="9"/>
        <v>0</v>
      </c>
      <c r="P95" s="251">
        <f t="shared" si="9"/>
        <v>0</v>
      </c>
      <c r="Q95" s="113"/>
      <c r="R95" s="113"/>
    </row>
    <row r="96" spans="1:18" ht="15" customHeight="1">
      <c r="A96" s="239"/>
      <c r="B96" s="139" t="s">
        <v>90</v>
      </c>
      <c r="C96" s="158" t="s">
        <v>130</v>
      </c>
      <c r="D96" s="106"/>
      <c r="E96" s="139"/>
      <c r="F96" s="135"/>
      <c r="G96" s="251">
        <f t="shared" ref="G96:P96" si="10">G78+G42+G60+G24</f>
        <v>0</v>
      </c>
      <c r="H96" s="251">
        <f t="shared" si="10"/>
        <v>0</v>
      </c>
      <c r="I96" s="251">
        <f t="shared" si="10"/>
        <v>0</v>
      </c>
      <c r="J96" s="251">
        <f t="shared" si="10"/>
        <v>0</v>
      </c>
      <c r="K96" s="251">
        <f t="shared" si="10"/>
        <v>0</v>
      </c>
      <c r="L96" s="251">
        <f t="shared" si="10"/>
        <v>0</v>
      </c>
      <c r="M96" s="251">
        <f t="shared" si="10"/>
        <v>0</v>
      </c>
      <c r="N96" s="251">
        <f t="shared" si="10"/>
        <v>0</v>
      </c>
      <c r="O96" s="251">
        <f t="shared" si="10"/>
        <v>0</v>
      </c>
      <c r="P96" s="251">
        <f t="shared" si="10"/>
        <v>0</v>
      </c>
      <c r="Q96" s="113"/>
      <c r="R96" s="113"/>
    </row>
    <row r="97" spans="1:18" ht="15" customHeight="1">
      <c r="A97" s="239"/>
      <c r="B97" s="139" t="s">
        <v>92</v>
      </c>
      <c r="C97" s="158" t="s">
        <v>131</v>
      </c>
      <c r="D97" s="106"/>
      <c r="E97" s="139"/>
      <c r="F97" s="135"/>
      <c r="G97" s="251">
        <f t="shared" ref="G97:P97" si="11">G79+G43+G61+G25</f>
        <v>0</v>
      </c>
      <c r="H97" s="251">
        <f t="shared" si="11"/>
        <v>0</v>
      </c>
      <c r="I97" s="251">
        <f t="shared" si="11"/>
        <v>0</v>
      </c>
      <c r="J97" s="251">
        <f t="shared" si="11"/>
        <v>0</v>
      </c>
      <c r="K97" s="251">
        <f t="shared" si="11"/>
        <v>0</v>
      </c>
      <c r="L97" s="251">
        <f t="shared" si="11"/>
        <v>0</v>
      </c>
      <c r="M97" s="251">
        <f t="shared" si="11"/>
        <v>0</v>
      </c>
      <c r="N97" s="251">
        <f t="shared" si="11"/>
        <v>0</v>
      </c>
      <c r="O97" s="251">
        <f t="shared" si="11"/>
        <v>0</v>
      </c>
      <c r="P97" s="251">
        <f t="shared" si="11"/>
        <v>0</v>
      </c>
      <c r="Q97" s="113"/>
      <c r="R97" s="113"/>
    </row>
    <row r="98" spans="1:18" ht="15" customHeight="1">
      <c r="A98" s="239"/>
      <c r="B98" s="139" t="s">
        <v>94</v>
      </c>
      <c r="C98" s="158" t="s">
        <v>132</v>
      </c>
      <c r="D98" s="106"/>
      <c r="E98" s="139"/>
      <c r="F98" s="135"/>
      <c r="G98" s="251">
        <f t="shared" ref="G98:P98" si="12">G80+G44+G62+G26</f>
        <v>0</v>
      </c>
      <c r="H98" s="251">
        <f t="shared" si="12"/>
        <v>0</v>
      </c>
      <c r="I98" s="251">
        <f t="shared" si="12"/>
        <v>0</v>
      </c>
      <c r="J98" s="251">
        <f t="shared" si="12"/>
        <v>0</v>
      </c>
      <c r="K98" s="251">
        <f t="shared" si="12"/>
        <v>0</v>
      </c>
      <c r="L98" s="251">
        <f t="shared" si="12"/>
        <v>0</v>
      </c>
      <c r="M98" s="251">
        <f t="shared" si="12"/>
        <v>0</v>
      </c>
      <c r="N98" s="251">
        <f t="shared" si="12"/>
        <v>0</v>
      </c>
      <c r="O98" s="251">
        <f t="shared" si="12"/>
        <v>0</v>
      </c>
      <c r="P98" s="251">
        <f t="shared" si="12"/>
        <v>0</v>
      </c>
      <c r="Q98" s="113"/>
      <c r="R98" s="113"/>
    </row>
    <row r="99" spans="1:18" ht="15" customHeight="1">
      <c r="A99" s="239"/>
      <c r="B99" s="139" t="s">
        <v>96</v>
      </c>
      <c r="C99" s="158" t="s">
        <v>133</v>
      </c>
      <c r="D99" s="106"/>
      <c r="E99" s="139"/>
      <c r="F99" s="135"/>
      <c r="G99" s="251">
        <f t="shared" ref="G99:P99" si="13">G81+G45+G63+G27</f>
        <v>0</v>
      </c>
      <c r="H99" s="251">
        <f t="shared" si="13"/>
        <v>0</v>
      </c>
      <c r="I99" s="251">
        <f t="shared" si="13"/>
        <v>0</v>
      </c>
      <c r="J99" s="251">
        <f t="shared" si="13"/>
        <v>0</v>
      </c>
      <c r="K99" s="251">
        <f t="shared" si="13"/>
        <v>0</v>
      </c>
      <c r="L99" s="251">
        <f t="shared" si="13"/>
        <v>0</v>
      </c>
      <c r="M99" s="251">
        <f t="shared" si="13"/>
        <v>0</v>
      </c>
      <c r="N99" s="251">
        <f t="shared" si="13"/>
        <v>0</v>
      </c>
      <c r="O99" s="251">
        <f t="shared" si="13"/>
        <v>0</v>
      </c>
      <c r="P99" s="251">
        <f t="shared" si="13"/>
        <v>0</v>
      </c>
      <c r="Q99" s="113"/>
      <c r="R99" s="113"/>
    </row>
    <row r="100" spans="1:18" ht="15" customHeight="1">
      <c r="A100" s="239"/>
      <c r="B100" s="139" t="s">
        <v>134</v>
      </c>
      <c r="C100" s="158" t="s">
        <v>135</v>
      </c>
      <c r="D100" s="106"/>
      <c r="E100" s="139"/>
      <c r="F100" s="135"/>
      <c r="G100" s="251">
        <f t="shared" ref="G100:P100" si="14">G82+G46+G64+G28</f>
        <v>0</v>
      </c>
      <c r="H100" s="251">
        <f t="shared" si="14"/>
        <v>0</v>
      </c>
      <c r="I100" s="251">
        <f t="shared" si="14"/>
        <v>0</v>
      </c>
      <c r="J100" s="251">
        <f t="shared" si="14"/>
        <v>0</v>
      </c>
      <c r="K100" s="251">
        <f t="shared" si="14"/>
        <v>0</v>
      </c>
      <c r="L100" s="251">
        <f t="shared" si="14"/>
        <v>0</v>
      </c>
      <c r="M100" s="251">
        <f t="shared" si="14"/>
        <v>0</v>
      </c>
      <c r="N100" s="251">
        <f t="shared" si="14"/>
        <v>0</v>
      </c>
      <c r="O100" s="251">
        <f t="shared" si="14"/>
        <v>0</v>
      </c>
      <c r="P100" s="251">
        <f t="shared" si="14"/>
        <v>0</v>
      </c>
      <c r="Q100" s="113"/>
      <c r="R100" s="113"/>
    </row>
    <row r="101" spans="1:18" ht="15" customHeight="1">
      <c r="A101" s="239"/>
      <c r="B101" s="157"/>
      <c r="C101" s="133" t="s">
        <v>98</v>
      </c>
      <c r="D101" s="135"/>
      <c r="E101" s="135"/>
      <c r="F101" s="135"/>
      <c r="G101" s="249">
        <f t="shared" ref="G101:P101" si="15">SUM(G90:G100)</f>
        <v>0</v>
      </c>
      <c r="H101" s="249">
        <f t="shared" si="15"/>
        <v>0</v>
      </c>
      <c r="I101" s="249">
        <f t="shared" si="15"/>
        <v>0</v>
      </c>
      <c r="J101" s="249">
        <f t="shared" si="15"/>
        <v>0</v>
      </c>
      <c r="K101" s="249">
        <f t="shared" si="15"/>
        <v>0</v>
      </c>
      <c r="L101" s="249">
        <f t="shared" si="15"/>
        <v>0</v>
      </c>
      <c r="M101" s="249">
        <f t="shared" si="15"/>
        <v>0</v>
      </c>
      <c r="N101" s="249">
        <f t="shared" si="15"/>
        <v>0</v>
      </c>
      <c r="O101" s="249">
        <f t="shared" si="15"/>
        <v>0</v>
      </c>
      <c r="P101" s="249">
        <f t="shared" si="15"/>
        <v>0</v>
      </c>
      <c r="Q101" s="113"/>
      <c r="R101" s="113"/>
    </row>
    <row r="102" spans="1:18" ht="15" customHeight="1">
      <c r="A102" s="239"/>
      <c r="B102" s="113"/>
      <c r="C102" s="205"/>
      <c r="D102" s="205"/>
      <c r="E102" s="205"/>
      <c r="F102" s="205"/>
      <c r="G102" s="205"/>
      <c r="H102" s="215"/>
      <c r="I102" s="215"/>
      <c r="J102" s="215"/>
      <c r="K102" s="215"/>
      <c r="L102" s="113"/>
      <c r="M102" s="113"/>
      <c r="N102" s="113"/>
      <c r="O102" s="113"/>
      <c r="P102" s="113"/>
      <c r="Q102" s="113"/>
      <c r="R102" s="113"/>
    </row>
    <row r="103" spans="1:18" ht="15" customHeight="1">
      <c r="A103" s="239"/>
      <c r="B103" s="113"/>
      <c r="C103" s="205"/>
      <c r="D103" s="205"/>
      <c r="E103" s="205"/>
      <c r="F103" s="205"/>
      <c r="G103" s="205"/>
      <c r="H103" s="215"/>
      <c r="I103" s="215"/>
      <c r="J103" s="215"/>
      <c r="K103" s="215"/>
      <c r="L103" s="113"/>
      <c r="M103" s="113"/>
      <c r="N103" s="113"/>
      <c r="O103" s="113"/>
      <c r="P103" s="113"/>
      <c r="Q103" s="113"/>
      <c r="R103" s="113"/>
    </row>
    <row r="104" spans="1:18" ht="21" customHeight="1">
      <c r="A104" s="240">
        <v>4.5999999999999996</v>
      </c>
      <c r="B104" s="174" t="s">
        <v>53</v>
      </c>
      <c r="C104" s="175"/>
      <c r="D104" s="176"/>
      <c r="E104" s="176"/>
      <c r="F104" s="176"/>
      <c r="G104" s="176"/>
      <c r="H104" s="176"/>
      <c r="I104" s="176"/>
      <c r="J104" s="176"/>
      <c r="K104" s="176"/>
      <c r="L104" s="224"/>
      <c r="M104" s="224"/>
      <c r="N104" s="224"/>
      <c r="O104" s="224"/>
      <c r="P104" s="224"/>
      <c r="Q104" s="113"/>
      <c r="R104" s="113"/>
    </row>
    <row r="105" spans="1:18" ht="17.100000000000001" customHeight="1">
      <c r="A105" s="240"/>
      <c r="B105" s="133"/>
      <c r="C105" s="134"/>
      <c r="D105" s="135"/>
      <c r="E105" s="135"/>
      <c r="F105" s="135"/>
      <c r="G105" s="135"/>
      <c r="H105" s="135"/>
      <c r="I105" s="135"/>
      <c r="J105" s="135"/>
      <c r="K105" s="135"/>
      <c r="L105" s="113"/>
      <c r="M105" s="113"/>
      <c r="N105" s="113"/>
      <c r="O105" s="113"/>
      <c r="P105" s="113"/>
      <c r="Q105" s="113"/>
      <c r="R105" s="113"/>
    </row>
    <row r="106" spans="1:18" ht="21" customHeight="1">
      <c r="A106" s="240"/>
      <c r="B106" s="133"/>
      <c r="C106" s="134"/>
      <c r="D106" s="135"/>
      <c r="E106" s="135"/>
      <c r="F106" s="135"/>
      <c r="G106" s="350" t="s">
        <v>167</v>
      </c>
      <c r="H106" s="351"/>
      <c r="I106" s="351"/>
      <c r="J106" s="351"/>
      <c r="K106" s="351"/>
      <c r="L106" s="351"/>
      <c r="M106" s="351"/>
      <c r="N106" s="351"/>
      <c r="O106" s="351"/>
      <c r="P106" s="352"/>
      <c r="Q106" s="113"/>
      <c r="R106" s="113"/>
    </row>
    <row r="107" spans="1:18" ht="25.5">
      <c r="A107" s="239"/>
      <c r="B107" s="155"/>
      <c r="C107" s="135"/>
      <c r="D107" s="135"/>
      <c r="E107" s="135"/>
      <c r="F107" s="135"/>
      <c r="G107" s="230" t="s">
        <v>79</v>
      </c>
      <c r="H107" s="230" t="s">
        <v>81</v>
      </c>
      <c r="I107" s="230" t="s">
        <v>83</v>
      </c>
      <c r="J107" s="230" t="s">
        <v>85</v>
      </c>
      <c r="K107" s="230" t="s">
        <v>87</v>
      </c>
      <c r="L107" s="230" t="s">
        <v>89</v>
      </c>
      <c r="M107" s="230" t="s">
        <v>91</v>
      </c>
      <c r="N107" s="230" t="s">
        <v>93</v>
      </c>
      <c r="O107" s="230" t="s">
        <v>95</v>
      </c>
      <c r="P107" s="230" t="s">
        <v>97</v>
      </c>
      <c r="Q107" s="113"/>
      <c r="R107" s="113"/>
    </row>
    <row r="108" spans="1:18" ht="15" customHeight="1">
      <c r="A108" s="239"/>
      <c r="B108" s="139" t="s">
        <v>78</v>
      </c>
      <c r="C108" s="106" t="s">
        <v>115</v>
      </c>
      <c r="D108" s="106"/>
      <c r="E108" s="139"/>
      <c r="F108" s="135"/>
      <c r="G108" s="251">
        <f t="shared" ref="G108:P108" si="16">G29</f>
        <v>0</v>
      </c>
      <c r="H108" s="251">
        <f t="shared" si="16"/>
        <v>0</v>
      </c>
      <c r="I108" s="251">
        <f t="shared" si="16"/>
        <v>0</v>
      </c>
      <c r="J108" s="251">
        <f t="shared" si="16"/>
        <v>0</v>
      </c>
      <c r="K108" s="251">
        <f t="shared" si="16"/>
        <v>0</v>
      </c>
      <c r="L108" s="251">
        <f t="shared" si="16"/>
        <v>0</v>
      </c>
      <c r="M108" s="251">
        <f t="shared" si="16"/>
        <v>0</v>
      </c>
      <c r="N108" s="251">
        <f t="shared" si="16"/>
        <v>0</v>
      </c>
      <c r="O108" s="251">
        <f t="shared" si="16"/>
        <v>0</v>
      </c>
      <c r="P108" s="251">
        <f t="shared" si="16"/>
        <v>0</v>
      </c>
      <c r="Q108" s="113"/>
      <c r="R108" s="113"/>
    </row>
    <row r="109" spans="1:18" s="19" customFormat="1" ht="15" customHeight="1">
      <c r="A109" s="241"/>
      <c r="B109" s="216" t="s">
        <v>80</v>
      </c>
      <c r="C109" s="334" t="s">
        <v>116</v>
      </c>
      <c r="D109" s="334"/>
      <c r="E109" s="334"/>
      <c r="F109" s="237"/>
      <c r="G109" s="251">
        <f t="shared" ref="G109:P109" si="17">G47</f>
        <v>0</v>
      </c>
      <c r="H109" s="251">
        <f t="shared" si="17"/>
        <v>0</v>
      </c>
      <c r="I109" s="251">
        <f t="shared" si="17"/>
        <v>0</v>
      </c>
      <c r="J109" s="251">
        <f t="shared" si="17"/>
        <v>0</v>
      </c>
      <c r="K109" s="251">
        <f t="shared" si="17"/>
        <v>0</v>
      </c>
      <c r="L109" s="251">
        <f t="shared" si="17"/>
        <v>0</v>
      </c>
      <c r="M109" s="251">
        <f t="shared" si="17"/>
        <v>0</v>
      </c>
      <c r="N109" s="251">
        <f t="shared" si="17"/>
        <v>0</v>
      </c>
      <c r="O109" s="251">
        <f t="shared" si="17"/>
        <v>0</v>
      </c>
      <c r="P109" s="251">
        <f t="shared" si="17"/>
        <v>0</v>
      </c>
      <c r="Q109" s="139"/>
      <c r="R109" s="139"/>
    </row>
    <row r="110" spans="1:18" ht="15" customHeight="1">
      <c r="A110" s="239"/>
      <c r="B110" s="157"/>
      <c r="C110" s="133" t="s">
        <v>98</v>
      </c>
      <c r="D110" s="135"/>
      <c r="E110" s="135"/>
      <c r="F110" s="135"/>
      <c r="G110" s="249">
        <f t="shared" ref="G110:P110" si="18">SUM(G108:G109)</f>
        <v>0</v>
      </c>
      <c r="H110" s="249">
        <f t="shared" si="18"/>
        <v>0</v>
      </c>
      <c r="I110" s="249">
        <f t="shared" si="18"/>
        <v>0</v>
      </c>
      <c r="J110" s="249">
        <f t="shared" si="18"/>
        <v>0</v>
      </c>
      <c r="K110" s="249">
        <f t="shared" si="18"/>
        <v>0</v>
      </c>
      <c r="L110" s="249">
        <f t="shared" si="18"/>
        <v>0</v>
      </c>
      <c r="M110" s="249">
        <f t="shared" si="18"/>
        <v>0</v>
      </c>
      <c r="N110" s="249">
        <f t="shared" si="18"/>
        <v>0</v>
      </c>
      <c r="O110" s="249">
        <f t="shared" si="18"/>
        <v>0</v>
      </c>
      <c r="P110" s="249">
        <f t="shared" si="18"/>
        <v>0</v>
      </c>
      <c r="Q110" s="113"/>
      <c r="R110" s="113"/>
    </row>
    <row r="111" spans="1:18" ht="15" customHeight="1">
      <c r="A111" s="239"/>
      <c r="B111" s="113"/>
      <c r="C111" s="205"/>
      <c r="D111" s="205"/>
      <c r="E111" s="205"/>
      <c r="F111" s="205"/>
      <c r="G111" s="205"/>
      <c r="H111" s="215"/>
      <c r="I111" s="215"/>
      <c r="J111" s="215"/>
      <c r="K111" s="215"/>
      <c r="L111" s="113"/>
      <c r="M111" s="113"/>
      <c r="N111" s="113"/>
      <c r="O111" s="113"/>
      <c r="P111" s="113"/>
      <c r="Q111" s="113"/>
      <c r="R111" s="113"/>
    </row>
    <row r="112" spans="1:18" ht="15" customHeight="1">
      <c r="A112" s="239"/>
      <c r="B112" s="113"/>
      <c r="C112" s="205"/>
      <c r="D112" s="205"/>
      <c r="E112" s="205"/>
      <c r="F112" s="205"/>
      <c r="G112" s="205"/>
      <c r="H112" s="215"/>
      <c r="I112" s="215"/>
      <c r="J112" s="215"/>
      <c r="K112" s="215"/>
      <c r="L112" s="113"/>
      <c r="M112" s="113"/>
      <c r="N112" s="113"/>
      <c r="O112" s="113"/>
      <c r="P112" s="113"/>
      <c r="Q112" s="113"/>
      <c r="R112" s="113"/>
    </row>
    <row r="113" spans="1:23" ht="17.100000000000001" customHeight="1">
      <c r="A113" s="240">
        <v>4.7</v>
      </c>
      <c r="B113" s="174" t="s">
        <v>54</v>
      </c>
      <c r="C113" s="175"/>
      <c r="D113" s="176"/>
      <c r="E113" s="176"/>
      <c r="F113" s="176"/>
      <c r="G113" s="176"/>
      <c r="H113" s="176"/>
      <c r="I113" s="176"/>
      <c r="J113" s="176"/>
      <c r="K113" s="176"/>
      <c r="L113" s="224"/>
      <c r="M113" s="224"/>
      <c r="N113" s="224"/>
      <c r="O113" s="224"/>
      <c r="P113" s="224"/>
      <c r="Q113" s="113"/>
      <c r="R113" s="113"/>
    </row>
    <row r="114" spans="1:23" ht="17.100000000000001" customHeight="1">
      <c r="A114" s="240"/>
      <c r="B114" s="133"/>
      <c r="C114" s="134"/>
      <c r="D114" s="135"/>
      <c r="E114" s="135"/>
      <c r="F114" s="135"/>
      <c r="G114" s="135"/>
      <c r="H114" s="135"/>
      <c r="I114" s="135"/>
      <c r="J114" s="135"/>
      <c r="K114" s="135"/>
      <c r="L114" s="113"/>
      <c r="M114" s="113"/>
      <c r="N114" s="113"/>
      <c r="O114" s="113"/>
      <c r="P114" s="113"/>
      <c r="Q114" s="113"/>
      <c r="R114" s="113"/>
    </row>
    <row r="115" spans="1:23" ht="21" customHeight="1">
      <c r="A115" s="240"/>
      <c r="B115" s="133"/>
      <c r="C115" s="134"/>
      <c r="D115" s="135"/>
      <c r="E115" s="135"/>
      <c r="F115" s="135"/>
      <c r="G115" s="350" t="s">
        <v>167</v>
      </c>
      <c r="H115" s="351"/>
      <c r="I115" s="351"/>
      <c r="J115" s="351"/>
      <c r="K115" s="351"/>
      <c r="L115" s="351"/>
      <c r="M115" s="351"/>
      <c r="N115" s="351"/>
      <c r="O115" s="351"/>
      <c r="P115" s="352"/>
      <c r="Q115" s="113"/>
      <c r="R115" s="113"/>
    </row>
    <row r="116" spans="1:23" ht="25.5">
      <c r="A116" s="239"/>
      <c r="B116" s="155"/>
      <c r="C116" s="135"/>
      <c r="D116" s="135"/>
      <c r="E116" s="135"/>
      <c r="F116" s="135"/>
      <c r="G116" s="230" t="s">
        <v>79</v>
      </c>
      <c r="H116" s="230" t="s">
        <v>81</v>
      </c>
      <c r="I116" s="230" t="s">
        <v>83</v>
      </c>
      <c r="J116" s="230" t="s">
        <v>85</v>
      </c>
      <c r="K116" s="230" t="s">
        <v>87</v>
      </c>
      <c r="L116" s="230" t="s">
        <v>89</v>
      </c>
      <c r="M116" s="230" t="s">
        <v>91</v>
      </c>
      <c r="N116" s="230" t="s">
        <v>93</v>
      </c>
      <c r="O116" s="230" t="s">
        <v>95</v>
      </c>
      <c r="P116" s="230" t="s">
        <v>97</v>
      </c>
      <c r="Q116" s="113"/>
      <c r="R116" s="113"/>
    </row>
    <row r="117" spans="1:23" s="19" customFormat="1" ht="15" customHeight="1">
      <c r="A117" s="241"/>
      <c r="B117" s="216" t="s">
        <v>78</v>
      </c>
      <c r="C117" s="334" t="s">
        <v>117</v>
      </c>
      <c r="D117" s="334"/>
      <c r="E117" s="334"/>
      <c r="F117" s="237"/>
      <c r="G117" s="251">
        <f>G65</f>
        <v>0</v>
      </c>
      <c r="H117" s="251">
        <f t="shared" ref="H117:P117" si="19">H65</f>
        <v>0</v>
      </c>
      <c r="I117" s="251">
        <f t="shared" si="19"/>
        <v>0</v>
      </c>
      <c r="J117" s="251">
        <f t="shared" si="19"/>
        <v>0</v>
      </c>
      <c r="K117" s="251">
        <f t="shared" si="19"/>
        <v>0</v>
      </c>
      <c r="L117" s="251">
        <f t="shared" si="19"/>
        <v>0</v>
      </c>
      <c r="M117" s="251">
        <f t="shared" si="19"/>
        <v>0</v>
      </c>
      <c r="N117" s="251">
        <f t="shared" si="19"/>
        <v>0</v>
      </c>
      <c r="O117" s="251">
        <f t="shared" si="19"/>
        <v>0</v>
      </c>
      <c r="P117" s="251">
        <f t="shared" si="19"/>
        <v>0</v>
      </c>
      <c r="Q117" s="139"/>
      <c r="R117" s="139"/>
    </row>
    <row r="118" spans="1:23" ht="15" customHeight="1">
      <c r="A118" s="239"/>
      <c r="B118" s="139" t="s">
        <v>80</v>
      </c>
      <c r="C118" s="106" t="s">
        <v>118</v>
      </c>
      <c r="D118" s="135"/>
      <c r="E118" s="135"/>
      <c r="F118" s="135"/>
      <c r="G118" s="251">
        <f>G83</f>
        <v>0</v>
      </c>
      <c r="H118" s="251">
        <f t="shared" ref="H118:P118" si="20">H83</f>
        <v>0</v>
      </c>
      <c r="I118" s="251">
        <f t="shared" si="20"/>
        <v>0</v>
      </c>
      <c r="J118" s="251">
        <f t="shared" si="20"/>
        <v>0</v>
      </c>
      <c r="K118" s="251">
        <f t="shared" si="20"/>
        <v>0</v>
      </c>
      <c r="L118" s="251">
        <f t="shared" si="20"/>
        <v>0</v>
      </c>
      <c r="M118" s="251">
        <f t="shared" si="20"/>
        <v>0</v>
      </c>
      <c r="N118" s="251">
        <f t="shared" si="20"/>
        <v>0</v>
      </c>
      <c r="O118" s="251">
        <f t="shared" si="20"/>
        <v>0</v>
      </c>
      <c r="P118" s="251">
        <f t="shared" si="20"/>
        <v>0</v>
      </c>
      <c r="Q118" s="113"/>
      <c r="R118" s="113"/>
    </row>
    <row r="119" spans="1:23" ht="15" customHeight="1">
      <c r="A119" s="239"/>
      <c r="B119" s="157"/>
      <c r="C119" s="133" t="s">
        <v>98</v>
      </c>
      <c r="D119" s="135"/>
      <c r="E119" s="135"/>
      <c r="F119" s="135"/>
      <c r="G119" s="249">
        <f t="shared" ref="G119:P119" si="21">SUM(G117:G118)</f>
        <v>0</v>
      </c>
      <c r="H119" s="249">
        <f t="shared" si="21"/>
        <v>0</v>
      </c>
      <c r="I119" s="249">
        <f t="shared" si="21"/>
        <v>0</v>
      </c>
      <c r="J119" s="249">
        <f t="shared" si="21"/>
        <v>0</v>
      </c>
      <c r="K119" s="249">
        <f t="shared" si="21"/>
        <v>0</v>
      </c>
      <c r="L119" s="249">
        <f t="shared" si="21"/>
        <v>0</v>
      </c>
      <c r="M119" s="249">
        <f t="shared" si="21"/>
        <v>0</v>
      </c>
      <c r="N119" s="249">
        <f t="shared" si="21"/>
        <v>0</v>
      </c>
      <c r="O119" s="249">
        <f t="shared" si="21"/>
        <v>0</v>
      </c>
      <c r="P119" s="249">
        <f t="shared" si="21"/>
        <v>0</v>
      </c>
      <c r="Q119" s="113"/>
      <c r="R119" s="113"/>
    </row>
    <row r="120" spans="1:23" ht="15" customHeight="1">
      <c r="A120" s="239"/>
      <c r="B120" s="113"/>
      <c r="C120" s="205"/>
      <c r="D120" s="205"/>
      <c r="E120" s="205"/>
      <c r="F120" s="205"/>
      <c r="G120" s="205"/>
      <c r="H120" s="215"/>
      <c r="I120" s="215"/>
      <c r="J120" s="215"/>
      <c r="K120" s="215"/>
      <c r="L120" s="113"/>
      <c r="M120" s="113"/>
      <c r="N120" s="113"/>
      <c r="O120" s="113"/>
      <c r="P120" s="113"/>
      <c r="Q120" s="113"/>
      <c r="R120" s="113"/>
    </row>
    <row r="121" spans="1:23" ht="15" customHeight="1">
      <c r="A121" s="239"/>
      <c r="B121" s="113"/>
      <c r="C121" s="205"/>
      <c r="D121" s="205"/>
      <c r="E121" s="205"/>
      <c r="F121" s="205"/>
      <c r="G121" s="205"/>
      <c r="H121" s="215"/>
      <c r="I121" s="215"/>
      <c r="J121" s="215"/>
      <c r="K121" s="215"/>
      <c r="L121" s="113"/>
      <c r="M121" s="113"/>
      <c r="N121" s="113"/>
      <c r="O121" s="113"/>
      <c r="P121" s="113"/>
      <c r="Q121" s="113"/>
      <c r="R121" s="113"/>
    </row>
    <row r="122" spans="1:23" ht="20.25">
      <c r="A122" s="240">
        <v>4.8</v>
      </c>
      <c r="B122" s="174" t="s">
        <v>240</v>
      </c>
      <c r="C122" s="175"/>
      <c r="D122" s="176"/>
      <c r="E122" s="176"/>
      <c r="F122" s="176"/>
      <c r="G122" s="176"/>
      <c r="H122" s="176"/>
      <c r="I122" s="176"/>
      <c r="J122" s="176"/>
      <c r="K122" s="176"/>
      <c r="L122" s="224"/>
      <c r="M122" s="224"/>
      <c r="N122" s="224"/>
      <c r="O122" s="224"/>
      <c r="P122" s="224"/>
      <c r="Q122" s="113"/>
      <c r="R122" s="113"/>
    </row>
    <row r="123" spans="1:23" ht="20.25">
      <c r="A123" s="240"/>
      <c r="B123" s="133"/>
      <c r="C123" s="134"/>
      <c r="D123" s="135"/>
      <c r="E123" s="135"/>
      <c r="F123" s="135"/>
      <c r="G123" s="135"/>
      <c r="H123" s="135"/>
      <c r="I123" s="135"/>
      <c r="J123" s="135"/>
      <c r="K123" s="135"/>
      <c r="L123" s="113"/>
      <c r="M123" s="113"/>
      <c r="N123" s="113"/>
      <c r="O123" s="113"/>
      <c r="P123" s="113"/>
      <c r="Q123" s="113"/>
      <c r="R123" s="113"/>
    </row>
    <row r="124" spans="1:23" ht="21" customHeight="1">
      <c r="A124" s="240"/>
      <c r="B124" s="133"/>
      <c r="C124" s="134"/>
      <c r="D124" s="135"/>
      <c r="E124" s="135"/>
      <c r="F124" s="135"/>
      <c r="G124" s="350" t="s">
        <v>167</v>
      </c>
      <c r="H124" s="351"/>
      <c r="I124" s="351"/>
      <c r="J124" s="351"/>
      <c r="K124" s="351"/>
      <c r="L124" s="351"/>
      <c r="M124" s="351"/>
      <c r="N124" s="351"/>
      <c r="O124" s="351"/>
      <c r="P124" s="352"/>
      <c r="Q124" s="113"/>
      <c r="R124" s="113"/>
    </row>
    <row r="125" spans="1:23" ht="25.5">
      <c r="A125" s="239"/>
      <c r="B125" s="155"/>
      <c r="C125" s="135"/>
      <c r="D125" s="135"/>
      <c r="E125" s="135"/>
      <c r="F125" s="135"/>
      <c r="G125" s="230" t="s">
        <v>103</v>
      </c>
      <c r="H125" s="230" t="s">
        <v>104</v>
      </c>
      <c r="I125" s="230" t="s">
        <v>105</v>
      </c>
      <c r="J125" s="230" t="s">
        <v>106</v>
      </c>
      <c r="K125" s="230" t="s">
        <v>107</v>
      </c>
      <c r="L125" s="230" t="s">
        <v>108</v>
      </c>
      <c r="M125" s="230" t="s">
        <v>109</v>
      </c>
      <c r="N125" s="230" t="s">
        <v>110</v>
      </c>
      <c r="O125" s="230" t="s">
        <v>111</v>
      </c>
      <c r="P125" s="230" t="s">
        <v>112</v>
      </c>
      <c r="Q125" s="113"/>
      <c r="R125" s="113"/>
      <c r="W125" s="17" t="s">
        <v>177</v>
      </c>
    </row>
    <row r="126" spans="1:23" ht="15" customHeight="1">
      <c r="A126" s="239"/>
      <c r="B126" s="139" t="s">
        <v>78</v>
      </c>
      <c r="C126" s="158" t="s">
        <v>124</v>
      </c>
      <c r="D126" s="106"/>
      <c r="E126" s="139"/>
      <c r="F126" s="135"/>
      <c r="G126" s="256"/>
      <c r="H126" s="256"/>
      <c r="I126" s="256"/>
      <c r="J126" s="256"/>
      <c r="K126" s="256"/>
      <c r="L126" s="256"/>
      <c r="M126" s="256"/>
      <c r="N126" s="256"/>
      <c r="O126" s="256"/>
      <c r="P126" s="256"/>
      <c r="Q126" s="113"/>
      <c r="R126" s="113"/>
    </row>
    <row r="127" spans="1:23" ht="15" customHeight="1">
      <c r="A127" s="239"/>
      <c r="B127" s="139" t="s">
        <v>80</v>
      </c>
      <c r="C127" s="158" t="s">
        <v>125</v>
      </c>
      <c r="D127" s="159"/>
      <c r="E127" s="159"/>
      <c r="F127" s="135"/>
      <c r="G127" s="257"/>
      <c r="H127" s="257"/>
      <c r="I127" s="257"/>
      <c r="J127" s="257"/>
      <c r="K127" s="257"/>
      <c r="L127" s="257"/>
      <c r="M127" s="257"/>
      <c r="N127" s="257"/>
      <c r="O127" s="256"/>
      <c r="P127" s="256"/>
      <c r="Q127" s="113"/>
      <c r="R127" s="113"/>
    </row>
    <row r="128" spans="1:23" ht="15" customHeight="1">
      <c r="A128" s="239"/>
      <c r="B128" s="139" t="s">
        <v>82</v>
      </c>
      <c r="C128" s="158" t="s">
        <v>126</v>
      </c>
      <c r="D128" s="159"/>
      <c r="E128" s="159"/>
      <c r="F128" s="135"/>
      <c r="G128" s="257"/>
      <c r="H128" s="257"/>
      <c r="I128" s="257"/>
      <c r="J128" s="257"/>
      <c r="K128" s="257"/>
      <c r="L128" s="257"/>
      <c r="M128" s="257"/>
      <c r="N128" s="257"/>
      <c r="O128" s="256"/>
      <c r="P128" s="256"/>
      <c r="Q128" s="113"/>
      <c r="R128" s="113"/>
    </row>
    <row r="129" spans="1:23" ht="15" customHeight="1">
      <c r="A129" s="239"/>
      <c r="B129" s="139" t="s">
        <v>84</v>
      </c>
      <c r="C129" s="158" t="s">
        <v>127</v>
      </c>
      <c r="D129" s="135"/>
      <c r="E129" s="135"/>
      <c r="F129" s="135"/>
      <c r="G129" s="257"/>
      <c r="H129" s="257"/>
      <c r="I129" s="257"/>
      <c r="J129" s="257"/>
      <c r="K129" s="257"/>
      <c r="L129" s="257"/>
      <c r="M129" s="257"/>
      <c r="N129" s="257"/>
      <c r="O129" s="257"/>
      <c r="P129" s="257"/>
      <c r="Q129" s="113"/>
      <c r="R129" s="113"/>
    </row>
    <row r="130" spans="1:23" ht="15" customHeight="1">
      <c r="A130" s="239"/>
      <c r="B130" s="139" t="s">
        <v>86</v>
      </c>
      <c r="C130" s="158" t="s">
        <v>128</v>
      </c>
      <c r="D130" s="113"/>
      <c r="E130" s="113"/>
      <c r="F130" s="135"/>
      <c r="G130" s="257"/>
      <c r="H130" s="257"/>
      <c r="I130" s="257"/>
      <c r="J130" s="257"/>
      <c r="K130" s="257"/>
      <c r="L130" s="257"/>
      <c r="M130" s="257"/>
      <c r="N130" s="257"/>
      <c r="O130" s="257"/>
      <c r="P130" s="257"/>
      <c r="Q130" s="113"/>
      <c r="R130" s="113"/>
    </row>
    <row r="131" spans="1:23" ht="15" customHeight="1">
      <c r="A131" s="239"/>
      <c r="B131" s="139" t="s">
        <v>88</v>
      </c>
      <c r="C131" s="158" t="s">
        <v>129</v>
      </c>
      <c r="D131" s="106"/>
      <c r="E131" s="139"/>
      <c r="F131" s="135"/>
      <c r="G131" s="257"/>
      <c r="H131" s="257"/>
      <c r="I131" s="257"/>
      <c r="J131" s="257"/>
      <c r="K131" s="257"/>
      <c r="L131" s="257"/>
      <c r="M131" s="257"/>
      <c r="N131" s="257"/>
      <c r="O131" s="257"/>
      <c r="P131" s="257"/>
      <c r="Q131" s="113"/>
      <c r="R131" s="113"/>
    </row>
    <row r="132" spans="1:23" ht="15" customHeight="1">
      <c r="A132" s="239"/>
      <c r="B132" s="139" t="s">
        <v>90</v>
      </c>
      <c r="C132" s="158" t="s">
        <v>130</v>
      </c>
      <c r="D132" s="106"/>
      <c r="E132" s="139"/>
      <c r="F132" s="135"/>
      <c r="G132" s="257"/>
      <c r="H132" s="257"/>
      <c r="I132" s="257"/>
      <c r="J132" s="257"/>
      <c r="K132" s="257"/>
      <c r="L132" s="257"/>
      <c r="M132" s="257"/>
      <c r="N132" s="257"/>
      <c r="O132" s="257"/>
      <c r="P132" s="257"/>
      <c r="Q132" s="113"/>
      <c r="R132" s="113"/>
    </row>
    <row r="133" spans="1:23" ht="15" customHeight="1">
      <c r="A133" s="239"/>
      <c r="B133" s="139" t="s">
        <v>92</v>
      </c>
      <c r="C133" s="158" t="s">
        <v>131</v>
      </c>
      <c r="D133" s="106"/>
      <c r="E133" s="139"/>
      <c r="F133" s="135"/>
      <c r="G133" s="257"/>
      <c r="H133" s="257"/>
      <c r="I133" s="257"/>
      <c r="J133" s="257"/>
      <c r="K133" s="257"/>
      <c r="L133" s="257"/>
      <c r="M133" s="257"/>
      <c r="N133" s="257"/>
      <c r="O133" s="257"/>
      <c r="P133" s="257"/>
      <c r="Q133" s="113"/>
      <c r="R133" s="113"/>
    </row>
    <row r="134" spans="1:23" ht="15" customHeight="1">
      <c r="A134" s="239"/>
      <c r="B134" s="139" t="s">
        <v>94</v>
      </c>
      <c r="C134" s="158" t="s">
        <v>132</v>
      </c>
      <c r="D134" s="106"/>
      <c r="E134" s="139"/>
      <c r="F134" s="135"/>
      <c r="G134" s="257"/>
      <c r="H134" s="257"/>
      <c r="I134" s="257"/>
      <c r="J134" s="257"/>
      <c r="K134" s="257"/>
      <c r="L134" s="257"/>
      <c r="M134" s="257"/>
      <c r="N134" s="257"/>
      <c r="O134" s="257"/>
      <c r="P134" s="257"/>
      <c r="Q134" s="113"/>
      <c r="R134" s="113"/>
    </row>
    <row r="135" spans="1:23" ht="15" customHeight="1">
      <c r="A135" s="239"/>
      <c r="B135" s="139" t="s">
        <v>96</v>
      </c>
      <c r="C135" s="158" t="s">
        <v>133</v>
      </c>
      <c r="D135" s="106"/>
      <c r="E135" s="139"/>
      <c r="F135" s="135"/>
      <c r="G135" s="257"/>
      <c r="H135" s="257"/>
      <c r="I135" s="257"/>
      <c r="J135" s="257"/>
      <c r="K135" s="257"/>
      <c r="L135" s="257"/>
      <c r="M135" s="257"/>
      <c r="N135" s="293"/>
      <c r="O135" s="257"/>
      <c r="P135" s="257"/>
      <c r="Q135" s="113"/>
      <c r="R135" s="113"/>
    </row>
    <row r="136" spans="1:23" ht="15" customHeight="1">
      <c r="A136" s="239"/>
      <c r="B136" s="139" t="s">
        <v>134</v>
      </c>
      <c r="C136" s="158" t="s">
        <v>135</v>
      </c>
      <c r="D136" s="106"/>
      <c r="E136" s="139"/>
      <c r="F136" s="135"/>
      <c r="G136" s="256"/>
      <c r="H136" s="256"/>
      <c r="I136" s="256"/>
      <c r="J136" s="256"/>
      <c r="K136" s="256"/>
      <c r="L136" s="256"/>
      <c r="M136" s="256"/>
      <c r="N136" s="256"/>
      <c r="O136" s="256"/>
      <c r="P136" s="256"/>
      <c r="Q136" s="113"/>
      <c r="R136" s="113"/>
    </row>
    <row r="137" spans="1:23" ht="15" customHeight="1">
      <c r="A137" s="239"/>
      <c r="B137" s="157"/>
      <c r="C137" s="133" t="s">
        <v>98</v>
      </c>
      <c r="D137" s="135"/>
      <c r="E137" s="135"/>
      <c r="F137" s="135"/>
      <c r="G137" s="249">
        <f t="shared" ref="G137:P137" si="22">SUM(G126:G136)</f>
        <v>0</v>
      </c>
      <c r="H137" s="249">
        <f t="shared" si="22"/>
        <v>0</v>
      </c>
      <c r="I137" s="249">
        <f t="shared" si="22"/>
        <v>0</v>
      </c>
      <c r="J137" s="249">
        <f t="shared" si="22"/>
        <v>0</v>
      </c>
      <c r="K137" s="249">
        <f t="shared" si="22"/>
        <v>0</v>
      </c>
      <c r="L137" s="249">
        <f t="shared" si="22"/>
        <v>0</v>
      </c>
      <c r="M137" s="249">
        <f t="shared" si="22"/>
        <v>0</v>
      </c>
      <c r="N137" s="249">
        <f t="shared" si="22"/>
        <v>0</v>
      </c>
      <c r="O137" s="249">
        <f t="shared" si="22"/>
        <v>0</v>
      </c>
      <c r="P137" s="249">
        <f t="shared" si="22"/>
        <v>0</v>
      </c>
      <c r="Q137" s="113"/>
      <c r="R137" s="113"/>
    </row>
    <row r="138" spans="1:23" ht="15" customHeight="1">
      <c r="A138" s="239"/>
      <c r="B138" s="113"/>
      <c r="C138" s="205"/>
      <c r="D138" s="205"/>
      <c r="E138" s="205"/>
      <c r="F138" s="205"/>
      <c r="G138" s="205"/>
      <c r="H138" s="215"/>
      <c r="I138" s="215"/>
      <c r="J138" s="113"/>
      <c r="K138" s="113"/>
      <c r="L138" s="113"/>
      <c r="M138" s="113"/>
      <c r="N138" s="113"/>
      <c r="O138" s="113"/>
      <c r="P138" s="113"/>
      <c r="Q138" s="113"/>
      <c r="R138" s="113"/>
    </row>
    <row r="139" spans="1:23" ht="15" customHeight="1">
      <c r="A139" s="239"/>
      <c r="B139" s="113"/>
      <c r="C139" s="205"/>
      <c r="D139" s="205"/>
      <c r="E139" s="205"/>
      <c r="F139" s="205"/>
      <c r="G139" s="205"/>
      <c r="H139" s="215"/>
      <c r="I139" s="215"/>
      <c r="J139" s="113"/>
      <c r="K139" s="113"/>
      <c r="L139" s="113"/>
      <c r="M139" s="113"/>
      <c r="N139" s="113"/>
      <c r="O139" s="113"/>
      <c r="P139" s="113"/>
      <c r="Q139" s="113"/>
      <c r="R139" s="113"/>
    </row>
    <row r="140" spans="1:23" ht="15" customHeight="1">
      <c r="A140" s="239"/>
      <c r="B140" s="113"/>
      <c r="C140" s="205"/>
      <c r="D140" s="205"/>
      <c r="E140" s="205"/>
      <c r="F140" s="205"/>
      <c r="G140" s="205"/>
      <c r="H140" s="215"/>
      <c r="I140" s="215"/>
      <c r="J140" s="215"/>
      <c r="K140" s="215"/>
      <c r="L140" s="113"/>
      <c r="M140" s="113"/>
      <c r="N140" s="113"/>
      <c r="O140" s="113"/>
      <c r="P140" s="113"/>
      <c r="Q140" s="113"/>
      <c r="R140" s="113"/>
    </row>
    <row r="141" spans="1:23" hidden="1">
      <c r="A141" s="242">
        <v>4.7</v>
      </c>
      <c r="B141" s="6" t="s">
        <v>241</v>
      </c>
      <c r="C141" s="25"/>
      <c r="D141" s="7"/>
      <c r="E141" s="7"/>
      <c r="F141" s="7"/>
      <c r="G141" s="7"/>
      <c r="H141" s="7"/>
      <c r="I141" s="7"/>
      <c r="J141" s="7"/>
      <c r="K141" s="7"/>
      <c r="L141" s="24"/>
      <c r="M141" s="24"/>
      <c r="N141" s="24"/>
      <c r="O141" s="24"/>
      <c r="P141" s="24"/>
      <c r="Q141" s="24"/>
      <c r="R141" s="24"/>
    </row>
    <row r="142" spans="1:23" hidden="1">
      <c r="A142" s="242"/>
      <c r="B142" s="6"/>
      <c r="C142" s="25"/>
      <c r="D142" s="7"/>
      <c r="E142" s="7"/>
      <c r="F142" s="7"/>
      <c r="G142" s="7"/>
      <c r="H142" s="7"/>
      <c r="I142" s="7"/>
      <c r="J142" s="7"/>
      <c r="K142" s="7"/>
      <c r="L142" s="24"/>
      <c r="M142" s="24"/>
      <c r="N142" s="24"/>
      <c r="O142" s="24"/>
      <c r="P142" s="24"/>
      <c r="Q142" s="24"/>
      <c r="R142" s="24"/>
    </row>
    <row r="143" spans="1:23" ht="15.75" hidden="1" customHeight="1">
      <c r="A143" s="242"/>
      <c r="B143" s="6"/>
      <c r="C143" s="25"/>
      <c r="D143" s="7"/>
      <c r="E143" s="7"/>
      <c r="F143" s="7"/>
      <c r="G143" s="373" t="s">
        <v>167</v>
      </c>
      <c r="H143" s="374"/>
      <c r="I143" s="374"/>
      <c r="J143" s="374"/>
      <c r="K143" s="374"/>
      <c r="L143" s="374"/>
      <c r="M143" s="374"/>
      <c r="N143" s="374"/>
      <c r="O143" s="374"/>
      <c r="P143" s="375"/>
      <c r="Q143" s="24"/>
      <c r="R143" s="24"/>
    </row>
    <row r="144" spans="1:23" ht="20.25" hidden="1">
      <c r="A144" s="243"/>
      <c r="B144" s="4"/>
      <c r="C144" s="7"/>
      <c r="D144" s="7"/>
      <c r="E144" s="7"/>
      <c r="F144" s="7"/>
      <c r="G144" s="31" t="s">
        <v>79</v>
      </c>
      <c r="H144" s="31" t="s">
        <v>81</v>
      </c>
      <c r="I144" s="31" t="s">
        <v>83</v>
      </c>
      <c r="J144" s="31" t="s">
        <v>85</v>
      </c>
      <c r="K144" s="31" t="s">
        <v>87</v>
      </c>
      <c r="L144" s="31" t="s">
        <v>89</v>
      </c>
      <c r="M144" s="31" t="s">
        <v>91</v>
      </c>
      <c r="N144" s="31" t="s">
        <v>93</v>
      </c>
      <c r="O144" s="31" t="s">
        <v>95</v>
      </c>
      <c r="P144" s="31" t="s">
        <v>97</v>
      </c>
      <c r="Q144" s="24"/>
      <c r="R144" s="24"/>
      <c r="W144" s="17" t="s">
        <v>177</v>
      </c>
    </row>
    <row r="145" spans="1:23" hidden="1">
      <c r="A145" s="243"/>
      <c r="B145" s="2" t="s">
        <v>78</v>
      </c>
      <c r="C145" s="298" t="s">
        <v>227</v>
      </c>
      <c r="D145" s="298"/>
      <c r="E145" s="2"/>
      <c r="F145" s="7"/>
      <c r="G145" s="29"/>
      <c r="H145" s="29"/>
      <c r="I145" s="29"/>
      <c r="J145" s="29"/>
      <c r="K145" s="29"/>
      <c r="L145" s="29"/>
      <c r="M145" s="29"/>
      <c r="N145" s="29"/>
      <c r="O145" s="29"/>
      <c r="P145" s="29"/>
      <c r="Q145" s="24"/>
      <c r="R145" s="24"/>
    </row>
    <row r="146" spans="1:23" ht="15" hidden="1" customHeight="1">
      <c r="A146" s="243"/>
      <c r="B146" s="2" t="s">
        <v>80</v>
      </c>
      <c r="C146" s="24" t="s">
        <v>228</v>
      </c>
      <c r="D146" s="23"/>
      <c r="E146" s="23"/>
      <c r="F146" s="7"/>
      <c r="G146" s="29"/>
      <c r="H146" s="29"/>
      <c r="I146" s="29"/>
      <c r="J146" s="29"/>
      <c r="K146" s="29"/>
      <c r="L146" s="29"/>
      <c r="M146" s="29"/>
      <c r="N146" s="29"/>
      <c r="O146" s="29"/>
      <c r="P146" s="29"/>
      <c r="Q146" s="24"/>
      <c r="R146" s="24"/>
    </row>
    <row r="147" spans="1:23" ht="15" hidden="1" customHeight="1">
      <c r="A147" s="243"/>
      <c r="B147" s="2" t="s">
        <v>82</v>
      </c>
      <c r="C147" s="24" t="s">
        <v>229</v>
      </c>
      <c r="D147" s="23"/>
      <c r="E147" s="23"/>
      <c r="F147" s="7"/>
      <c r="G147" s="29"/>
      <c r="H147" s="29"/>
      <c r="I147" s="29"/>
      <c r="J147" s="29"/>
      <c r="K147" s="29"/>
      <c r="L147" s="29"/>
      <c r="M147" s="29"/>
      <c r="N147" s="29"/>
      <c r="O147" s="29"/>
      <c r="P147" s="29"/>
      <c r="Q147" s="24"/>
      <c r="R147" s="24"/>
    </row>
    <row r="148" spans="1:23" hidden="1">
      <c r="A148" s="243"/>
      <c r="B148" s="2" t="s">
        <v>84</v>
      </c>
      <c r="C148" s="298" t="s">
        <v>230</v>
      </c>
      <c r="D148" s="7"/>
      <c r="E148" s="7"/>
      <c r="F148" s="7"/>
      <c r="G148" s="29"/>
      <c r="H148" s="29"/>
      <c r="I148" s="29"/>
      <c r="J148" s="29"/>
      <c r="K148" s="29"/>
      <c r="L148" s="29"/>
      <c r="M148" s="29"/>
      <c r="N148" s="29"/>
      <c r="O148" s="29"/>
      <c r="P148" s="29"/>
      <c r="Q148" s="24"/>
      <c r="R148" s="24"/>
    </row>
    <row r="149" spans="1:23" hidden="1">
      <c r="A149" s="243"/>
      <c r="B149" s="11"/>
      <c r="C149" s="6" t="s">
        <v>98</v>
      </c>
      <c r="D149" s="7"/>
      <c r="E149" s="7"/>
      <c r="F149" s="7"/>
      <c r="G149" s="32">
        <f t="shared" ref="G149:P149" si="23">SUM(G145:G148)</f>
        <v>0</v>
      </c>
      <c r="H149" s="32">
        <f t="shared" si="23"/>
        <v>0</v>
      </c>
      <c r="I149" s="32">
        <f t="shared" si="23"/>
        <v>0</v>
      </c>
      <c r="J149" s="32">
        <f t="shared" si="23"/>
        <v>0</v>
      </c>
      <c r="K149" s="32">
        <f t="shared" si="23"/>
        <v>0</v>
      </c>
      <c r="L149" s="32">
        <f t="shared" si="23"/>
        <v>0</v>
      </c>
      <c r="M149" s="32">
        <f t="shared" si="23"/>
        <v>0</v>
      </c>
      <c r="N149" s="32">
        <f t="shared" si="23"/>
        <v>0</v>
      </c>
      <c r="O149" s="32">
        <f t="shared" si="23"/>
        <v>0</v>
      </c>
      <c r="P149" s="32">
        <f t="shared" si="23"/>
        <v>0</v>
      </c>
      <c r="Q149" s="24"/>
      <c r="R149" s="24"/>
    </row>
    <row r="150" spans="1:23" ht="15" hidden="1" customHeight="1">
      <c r="A150" s="243"/>
      <c r="B150" s="24"/>
      <c r="C150" s="26"/>
      <c r="D150" s="26"/>
      <c r="E150" s="26"/>
      <c r="F150" s="26"/>
      <c r="G150" s="26"/>
      <c r="H150" s="5"/>
      <c r="I150" s="5"/>
      <c r="J150" s="24"/>
      <c r="K150" s="24"/>
      <c r="L150" s="24"/>
      <c r="M150" s="24"/>
      <c r="N150" s="24"/>
      <c r="O150" s="24"/>
      <c r="P150" s="24"/>
      <c r="Q150" s="24"/>
      <c r="R150" s="24"/>
    </row>
    <row r="151" spans="1:23" ht="15" hidden="1" customHeight="1">
      <c r="A151" s="243"/>
      <c r="B151" s="24"/>
      <c r="C151" s="26"/>
      <c r="D151" s="26"/>
      <c r="E151" s="26"/>
      <c r="F151" s="26"/>
      <c r="G151" s="26"/>
      <c r="H151" s="5"/>
      <c r="I151" s="5"/>
      <c r="J151" s="24"/>
      <c r="K151" s="24"/>
      <c r="L151" s="24"/>
      <c r="M151" s="24"/>
      <c r="N151" s="24"/>
      <c r="O151" s="24"/>
      <c r="P151" s="24"/>
      <c r="Q151" s="24"/>
      <c r="R151" s="24"/>
    </row>
    <row r="152" spans="1:23" hidden="1">
      <c r="A152" s="242">
        <v>4.8</v>
      </c>
      <c r="B152" s="6" t="s">
        <v>242</v>
      </c>
      <c r="C152" s="25"/>
      <c r="D152" s="7"/>
      <c r="E152" s="7"/>
      <c r="F152" s="7"/>
      <c r="G152" s="7"/>
      <c r="H152" s="7"/>
      <c r="I152" s="7"/>
      <c r="J152" s="7"/>
      <c r="K152" s="7"/>
      <c r="L152" s="24"/>
      <c r="M152" s="24"/>
      <c r="N152" s="24"/>
      <c r="O152" s="24"/>
      <c r="P152" s="24"/>
      <c r="Q152" s="24"/>
      <c r="R152" s="24"/>
    </row>
    <row r="153" spans="1:23" hidden="1">
      <c r="A153" s="242"/>
      <c r="B153" s="6"/>
      <c r="C153" s="25"/>
      <c r="D153" s="7"/>
      <c r="E153" s="7"/>
      <c r="F153" s="7"/>
      <c r="G153" s="7"/>
      <c r="H153" s="7"/>
      <c r="I153" s="7"/>
      <c r="J153" s="7"/>
      <c r="K153" s="7"/>
      <c r="L153" s="24"/>
      <c r="M153" s="24"/>
      <c r="N153" s="24"/>
      <c r="O153" s="24"/>
      <c r="P153" s="24"/>
      <c r="Q153" s="24"/>
      <c r="R153" s="24"/>
    </row>
    <row r="154" spans="1:23" ht="15.75" hidden="1" customHeight="1">
      <c r="A154" s="242"/>
      <c r="B154" s="6"/>
      <c r="C154" s="25"/>
      <c r="D154" s="7"/>
      <c r="E154" s="7"/>
      <c r="F154" s="7"/>
      <c r="G154" s="373" t="s">
        <v>167</v>
      </c>
      <c r="H154" s="374"/>
      <c r="I154" s="374"/>
      <c r="J154" s="374"/>
      <c r="K154" s="374"/>
      <c r="L154" s="374"/>
      <c r="M154" s="374"/>
      <c r="N154" s="374"/>
      <c r="O154" s="374"/>
      <c r="P154" s="375"/>
      <c r="Q154" s="24"/>
      <c r="R154" s="24"/>
    </row>
    <row r="155" spans="1:23" ht="20.25" hidden="1">
      <c r="A155" s="243"/>
      <c r="B155" s="4"/>
      <c r="C155" s="7"/>
      <c r="D155" s="7"/>
      <c r="E155" s="7"/>
      <c r="F155" s="7"/>
      <c r="G155" s="31" t="s">
        <v>79</v>
      </c>
      <c r="H155" s="31" t="s">
        <v>81</v>
      </c>
      <c r="I155" s="31" t="s">
        <v>83</v>
      </c>
      <c r="J155" s="31" t="s">
        <v>85</v>
      </c>
      <c r="K155" s="31" t="s">
        <v>87</v>
      </c>
      <c r="L155" s="31" t="s">
        <v>89</v>
      </c>
      <c r="M155" s="31" t="s">
        <v>91</v>
      </c>
      <c r="N155" s="31" t="s">
        <v>93</v>
      </c>
      <c r="O155" s="31" t="s">
        <v>95</v>
      </c>
      <c r="P155" s="31" t="s">
        <v>97</v>
      </c>
      <c r="Q155" s="24"/>
      <c r="R155" s="24"/>
      <c r="W155" s="17" t="s">
        <v>177</v>
      </c>
    </row>
    <row r="156" spans="1:23" hidden="1">
      <c r="A156" s="243"/>
      <c r="B156" s="2" t="s">
        <v>78</v>
      </c>
      <c r="C156" s="298" t="s">
        <v>227</v>
      </c>
      <c r="D156" s="298"/>
      <c r="E156" s="2"/>
      <c r="F156" s="7"/>
      <c r="G156" s="29"/>
      <c r="H156" s="29"/>
      <c r="I156" s="29"/>
      <c r="J156" s="29"/>
      <c r="K156" s="29"/>
      <c r="L156" s="29"/>
      <c r="M156" s="29"/>
      <c r="N156" s="29"/>
      <c r="O156" s="29"/>
      <c r="P156" s="29"/>
      <c r="Q156" s="24"/>
      <c r="R156" s="24"/>
    </row>
    <row r="157" spans="1:23" ht="15" hidden="1" customHeight="1">
      <c r="A157" s="243"/>
      <c r="B157" s="2" t="s">
        <v>80</v>
      </c>
      <c r="C157" s="24" t="s">
        <v>228</v>
      </c>
      <c r="D157" s="23"/>
      <c r="E157" s="23"/>
      <c r="F157" s="7"/>
      <c r="G157" s="29"/>
      <c r="H157" s="29"/>
      <c r="I157" s="29"/>
      <c r="J157" s="29"/>
      <c r="K157" s="29"/>
      <c r="L157" s="29"/>
      <c r="M157" s="29"/>
      <c r="N157" s="29"/>
      <c r="O157" s="29"/>
      <c r="P157" s="29"/>
      <c r="Q157" s="24"/>
      <c r="R157" s="24"/>
    </row>
    <row r="158" spans="1:23" ht="15" hidden="1" customHeight="1">
      <c r="A158" s="243"/>
      <c r="B158" s="2" t="s">
        <v>82</v>
      </c>
      <c r="C158" s="24" t="s">
        <v>229</v>
      </c>
      <c r="D158" s="23"/>
      <c r="E158" s="23"/>
      <c r="F158" s="7"/>
      <c r="G158" s="29"/>
      <c r="H158" s="29"/>
      <c r="I158" s="29"/>
      <c r="J158" s="29"/>
      <c r="K158" s="29"/>
      <c r="L158" s="29"/>
      <c r="M158" s="29"/>
      <c r="N158" s="29"/>
      <c r="O158" s="29"/>
      <c r="P158" s="29"/>
      <c r="Q158" s="24"/>
      <c r="R158" s="24"/>
    </row>
    <row r="159" spans="1:23" hidden="1">
      <c r="A159" s="243"/>
      <c r="B159" s="2" t="s">
        <v>84</v>
      </c>
      <c r="C159" s="298" t="s">
        <v>230</v>
      </c>
      <c r="D159" s="7"/>
      <c r="E159" s="7"/>
      <c r="F159" s="7"/>
      <c r="G159" s="29"/>
      <c r="H159" s="29"/>
      <c r="I159" s="29"/>
      <c r="J159" s="29"/>
      <c r="K159" s="29"/>
      <c r="L159" s="29"/>
      <c r="M159" s="29"/>
      <c r="N159" s="29"/>
      <c r="O159" s="29"/>
      <c r="P159" s="29"/>
      <c r="Q159" s="24"/>
      <c r="R159" s="24"/>
    </row>
    <row r="160" spans="1:23" hidden="1">
      <c r="A160" s="243"/>
      <c r="B160" s="11"/>
      <c r="C160" s="6" t="s">
        <v>98</v>
      </c>
      <c r="D160" s="7"/>
      <c r="E160" s="7"/>
      <c r="F160" s="7"/>
      <c r="G160" s="32">
        <f t="shared" ref="G160:P160" si="24">SUM(G156:G159)</f>
        <v>0</v>
      </c>
      <c r="H160" s="32">
        <f t="shared" si="24"/>
        <v>0</v>
      </c>
      <c r="I160" s="32">
        <f t="shared" si="24"/>
        <v>0</v>
      </c>
      <c r="J160" s="32">
        <f t="shared" si="24"/>
        <v>0</v>
      </c>
      <c r="K160" s="32">
        <f t="shared" si="24"/>
        <v>0</v>
      </c>
      <c r="L160" s="32">
        <f t="shared" si="24"/>
        <v>0</v>
      </c>
      <c r="M160" s="32">
        <f t="shared" si="24"/>
        <v>0</v>
      </c>
      <c r="N160" s="32">
        <f t="shared" si="24"/>
        <v>0</v>
      </c>
      <c r="O160" s="32">
        <f t="shared" si="24"/>
        <v>0</v>
      </c>
      <c r="P160" s="32">
        <f t="shared" si="24"/>
        <v>0</v>
      </c>
      <c r="Q160" s="24"/>
      <c r="R160" s="24"/>
    </row>
    <row r="161" spans="1:23" ht="15" hidden="1" customHeight="1">
      <c r="A161" s="243"/>
      <c r="B161" s="24"/>
      <c r="C161" s="26"/>
      <c r="D161" s="26"/>
      <c r="E161" s="26"/>
      <c r="F161" s="26"/>
      <c r="G161" s="26"/>
      <c r="H161" s="5"/>
      <c r="I161" s="5"/>
      <c r="J161" s="24"/>
      <c r="K161" s="24"/>
      <c r="L161" s="24"/>
      <c r="M161" s="24"/>
      <c r="N161" s="24"/>
      <c r="O161" s="24"/>
      <c r="P161" s="24"/>
      <c r="Q161" s="24"/>
      <c r="R161" s="24"/>
    </row>
    <row r="162" spans="1:23" ht="15" hidden="1" customHeight="1">
      <c r="A162" s="243"/>
      <c r="B162" s="24"/>
      <c r="C162" s="26"/>
      <c r="D162" s="26"/>
      <c r="E162" s="26"/>
      <c r="F162" s="26"/>
      <c r="G162" s="26"/>
      <c r="H162" s="5"/>
      <c r="I162" s="5"/>
      <c r="J162" s="24"/>
      <c r="K162" s="24"/>
      <c r="L162" s="24"/>
      <c r="M162" s="24"/>
      <c r="N162" s="24"/>
      <c r="O162" s="24"/>
      <c r="P162" s="24"/>
      <c r="Q162" s="24"/>
      <c r="R162" s="24"/>
    </row>
    <row r="163" spans="1:23" hidden="1">
      <c r="A163" s="242">
        <v>4.9000000000000004</v>
      </c>
      <c r="B163" s="6" t="s">
        <v>243</v>
      </c>
      <c r="C163" s="25"/>
      <c r="D163" s="7"/>
      <c r="E163" s="7"/>
      <c r="F163" s="7"/>
      <c r="G163" s="7"/>
      <c r="H163" s="7"/>
      <c r="I163" s="7"/>
      <c r="J163" s="7"/>
      <c r="K163" s="7"/>
      <c r="L163" s="24"/>
      <c r="M163" s="24"/>
      <c r="N163" s="24"/>
      <c r="O163" s="24"/>
      <c r="P163" s="24"/>
      <c r="Q163" s="24"/>
      <c r="R163" s="24"/>
    </row>
    <row r="164" spans="1:23" hidden="1">
      <c r="A164" s="242"/>
      <c r="B164" s="6"/>
      <c r="C164" s="25"/>
      <c r="D164" s="7"/>
      <c r="E164" s="7"/>
      <c r="F164" s="7"/>
      <c r="G164" s="7"/>
      <c r="H164" s="7"/>
      <c r="I164" s="7"/>
      <c r="J164" s="7"/>
      <c r="K164" s="7"/>
      <c r="L164" s="24"/>
      <c r="M164" s="24"/>
      <c r="N164" s="24"/>
      <c r="O164" s="24"/>
      <c r="P164" s="24"/>
      <c r="Q164" s="24"/>
      <c r="R164" s="24"/>
    </row>
    <row r="165" spans="1:23" ht="15.75" hidden="1" customHeight="1">
      <c r="A165" s="242"/>
      <c r="B165" s="6"/>
      <c r="C165" s="25"/>
      <c r="D165" s="7"/>
      <c r="E165" s="7"/>
      <c r="F165" s="7"/>
      <c r="G165" s="373" t="s">
        <v>167</v>
      </c>
      <c r="H165" s="374"/>
      <c r="I165" s="374"/>
      <c r="J165" s="374"/>
      <c r="K165" s="374"/>
      <c r="L165" s="374"/>
      <c r="M165" s="374"/>
      <c r="N165" s="374"/>
      <c r="O165" s="374"/>
      <c r="P165" s="375"/>
      <c r="Q165" s="24"/>
      <c r="R165" s="24"/>
    </row>
    <row r="166" spans="1:23" ht="20.25" hidden="1">
      <c r="A166" s="243"/>
      <c r="B166" s="4"/>
      <c r="C166" s="7"/>
      <c r="D166" s="7"/>
      <c r="E166" s="7"/>
      <c r="F166" s="7"/>
      <c r="G166" s="31" t="s">
        <v>79</v>
      </c>
      <c r="H166" s="31" t="s">
        <v>81</v>
      </c>
      <c r="I166" s="31" t="s">
        <v>83</v>
      </c>
      <c r="J166" s="31" t="s">
        <v>85</v>
      </c>
      <c r="K166" s="31" t="s">
        <v>87</v>
      </c>
      <c r="L166" s="31" t="s">
        <v>89</v>
      </c>
      <c r="M166" s="31" t="s">
        <v>91</v>
      </c>
      <c r="N166" s="31" t="s">
        <v>93</v>
      </c>
      <c r="O166" s="31" t="s">
        <v>95</v>
      </c>
      <c r="P166" s="31" t="s">
        <v>97</v>
      </c>
      <c r="Q166" s="24"/>
      <c r="R166" s="24"/>
      <c r="W166" s="17" t="s">
        <v>177</v>
      </c>
    </row>
    <row r="167" spans="1:23" hidden="1">
      <c r="A167" s="243"/>
      <c r="B167" s="2" t="s">
        <v>78</v>
      </c>
      <c r="C167" s="298" t="s">
        <v>227</v>
      </c>
      <c r="D167" s="298"/>
      <c r="E167" s="2"/>
      <c r="F167" s="7"/>
      <c r="G167" s="22">
        <f>G145+G156</f>
        <v>0</v>
      </c>
      <c r="H167" s="22">
        <f t="shared" ref="H167:P167" si="25">H145+H156</f>
        <v>0</v>
      </c>
      <c r="I167" s="22">
        <f t="shared" si="25"/>
        <v>0</v>
      </c>
      <c r="J167" s="22">
        <f t="shared" si="25"/>
        <v>0</v>
      </c>
      <c r="K167" s="22">
        <f t="shared" si="25"/>
        <v>0</v>
      </c>
      <c r="L167" s="22">
        <f t="shared" si="25"/>
        <v>0</v>
      </c>
      <c r="M167" s="22">
        <f t="shared" si="25"/>
        <v>0</v>
      </c>
      <c r="N167" s="22">
        <f t="shared" si="25"/>
        <v>0</v>
      </c>
      <c r="O167" s="22">
        <f t="shared" si="25"/>
        <v>0</v>
      </c>
      <c r="P167" s="22">
        <f t="shared" si="25"/>
        <v>0</v>
      </c>
      <c r="Q167" s="24"/>
      <c r="R167" s="24"/>
    </row>
    <row r="168" spans="1:23" ht="15" hidden="1" customHeight="1">
      <c r="A168" s="243"/>
      <c r="B168" s="2" t="s">
        <v>80</v>
      </c>
      <c r="C168" s="24" t="s">
        <v>228</v>
      </c>
      <c r="D168" s="23"/>
      <c r="E168" s="23"/>
      <c r="F168" s="7"/>
      <c r="G168" s="22">
        <f t="shared" ref="G168:P168" si="26">G146+G157</f>
        <v>0</v>
      </c>
      <c r="H168" s="22">
        <f t="shared" si="26"/>
        <v>0</v>
      </c>
      <c r="I168" s="22">
        <f t="shared" si="26"/>
        <v>0</v>
      </c>
      <c r="J168" s="22">
        <f t="shared" si="26"/>
        <v>0</v>
      </c>
      <c r="K168" s="22">
        <f t="shared" si="26"/>
        <v>0</v>
      </c>
      <c r="L168" s="22">
        <f t="shared" si="26"/>
        <v>0</v>
      </c>
      <c r="M168" s="22">
        <f t="shared" si="26"/>
        <v>0</v>
      </c>
      <c r="N168" s="22">
        <f t="shared" si="26"/>
        <v>0</v>
      </c>
      <c r="O168" s="22">
        <f t="shared" si="26"/>
        <v>0</v>
      </c>
      <c r="P168" s="22">
        <f t="shared" si="26"/>
        <v>0</v>
      </c>
      <c r="Q168" s="24"/>
      <c r="R168" s="24"/>
    </row>
    <row r="169" spans="1:23" ht="15" hidden="1" customHeight="1">
      <c r="A169" s="243"/>
      <c r="B169" s="2" t="s">
        <v>82</v>
      </c>
      <c r="C169" s="24" t="s">
        <v>229</v>
      </c>
      <c r="D169" s="23"/>
      <c r="E169" s="23"/>
      <c r="F169" s="7"/>
      <c r="G169" s="22">
        <f t="shared" ref="G169:P169" si="27">G147+G158</f>
        <v>0</v>
      </c>
      <c r="H169" s="22">
        <f t="shared" si="27"/>
        <v>0</v>
      </c>
      <c r="I169" s="22">
        <f t="shared" si="27"/>
        <v>0</v>
      </c>
      <c r="J169" s="22">
        <f t="shared" si="27"/>
        <v>0</v>
      </c>
      <c r="K169" s="22">
        <f t="shared" si="27"/>
        <v>0</v>
      </c>
      <c r="L169" s="22">
        <f t="shared" si="27"/>
        <v>0</v>
      </c>
      <c r="M169" s="22">
        <f t="shared" si="27"/>
        <v>0</v>
      </c>
      <c r="N169" s="22">
        <f t="shared" si="27"/>
        <v>0</v>
      </c>
      <c r="O169" s="22">
        <f t="shared" si="27"/>
        <v>0</v>
      </c>
      <c r="P169" s="22">
        <f t="shared" si="27"/>
        <v>0</v>
      </c>
      <c r="Q169" s="24"/>
      <c r="R169" s="24"/>
    </row>
    <row r="170" spans="1:23" hidden="1">
      <c r="A170" s="243"/>
      <c r="B170" s="2" t="s">
        <v>84</v>
      </c>
      <c r="C170" s="298" t="s">
        <v>230</v>
      </c>
      <c r="D170" s="7"/>
      <c r="E170" s="7"/>
      <c r="F170" s="7"/>
      <c r="G170" s="22">
        <f t="shared" ref="G170:P170" si="28">G148+G159</f>
        <v>0</v>
      </c>
      <c r="H170" s="22">
        <f t="shared" si="28"/>
        <v>0</v>
      </c>
      <c r="I170" s="22">
        <f t="shared" si="28"/>
        <v>0</v>
      </c>
      <c r="J170" s="22">
        <f t="shared" si="28"/>
        <v>0</v>
      </c>
      <c r="K170" s="22">
        <f t="shared" si="28"/>
        <v>0</v>
      </c>
      <c r="L170" s="22">
        <f t="shared" si="28"/>
        <v>0</v>
      </c>
      <c r="M170" s="22">
        <f t="shared" si="28"/>
        <v>0</v>
      </c>
      <c r="N170" s="22">
        <f t="shared" si="28"/>
        <v>0</v>
      </c>
      <c r="O170" s="22">
        <f t="shared" si="28"/>
        <v>0</v>
      </c>
      <c r="P170" s="22">
        <f t="shared" si="28"/>
        <v>0</v>
      </c>
      <c r="Q170" s="24"/>
      <c r="R170" s="24"/>
    </row>
    <row r="171" spans="1:23" hidden="1">
      <c r="A171" s="243"/>
      <c r="B171" s="11"/>
      <c r="C171" s="6" t="s">
        <v>98</v>
      </c>
      <c r="D171" s="7"/>
      <c r="E171" s="7"/>
      <c r="F171" s="7"/>
      <c r="G171" s="32">
        <f t="shared" ref="G171:P171" si="29">SUM(G167:G170)</f>
        <v>0</v>
      </c>
      <c r="H171" s="32">
        <f t="shared" si="29"/>
        <v>0</v>
      </c>
      <c r="I171" s="32">
        <f t="shared" si="29"/>
        <v>0</v>
      </c>
      <c r="J171" s="32">
        <f t="shared" si="29"/>
        <v>0</v>
      </c>
      <c r="K171" s="32">
        <f t="shared" si="29"/>
        <v>0</v>
      </c>
      <c r="L171" s="32">
        <f t="shared" si="29"/>
        <v>0</v>
      </c>
      <c r="M171" s="32">
        <f t="shared" si="29"/>
        <v>0</v>
      </c>
      <c r="N171" s="32">
        <f t="shared" si="29"/>
        <v>0</v>
      </c>
      <c r="O171" s="32">
        <f t="shared" si="29"/>
        <v>0</v>
      </c>
      <c r="P171" s="32">
        <f t="shared" si="29"/>
        <v>0</v>
      </c>
      <c r="Q171" s="24"/>
      <c r="R171" s="24"/>
    </row>
    <row r="172" spans="1:23" ht="15" hidden="1" customHeight="1">
      <c r="A172" s="243"/>
      <c r="B172" s="24"/>
      <c r="C172" s="26"/>
      <c r="D172" s="26"/>
      <c r="E172" s="26"/>
      <c r="F172" s="26"/>
      <c r="G172" s="26"/>
      <c r="H172" s="5"/>
      <c r="I172" s="5"/>
      <c r="J172" s="24"/>
      <c r="K172" s="24"/>
      <c r="L172" s="24"/>
      <c r="M172" s="24"/>
      <c r="N172" s="24"/>
      <c r="O172" s="24"/>
      <c r="P172" s="24"/>
      <c r="Q172" s="24"/>
      <c r="R172" s="24"/>
    </row>
    <row r="173" spans="1:23" ht="15" hidden="1" customHeight="1">
      <c r="A173" s="243"/>
      <c r="B173" s="24"/>
      <c r="C173" s="26"/>
      <c r="D173" s="26"/>
      <c r="E173" s="26"/>
      <c r="F173" s="26"/>
      <c r="G173" s="26"/>
      <c r="H173" s="5"/>
      <c r="I173" s="5"/>
      <c r="J173" s="24"/>
      <c r="K173" s="24"/>
      <c r="L173" s="24"/>
      <c r="M173" s="24"/>
      <c r="N173" s="24"/>
      <c r="O173" s="24"/>
      <c r="P173" s="24"/>
      <c r="Q173" s="24"/>
      <c r="R173" s="24"/>
    </row>
    <row r="174" spans="1:23" hidden="1">
      <c r="A174" s="242">
        <v>4.0999999999999996</v>
      </c>
      <c r="B174" s="6" t="s">
        <v>244</v>
      </c>
      <c r="C174" s="25"/>
      <c r="D174" s="7"/>
      <c r="E174" s="7"/>
      <c r="F174" s="7"/>
      <c r="G174" s="7"/>
      <c r="H174" s="7"/>
      <c r="I174" s="7"/>
      <c r="J174" s="7"/>
      <c r="K174" s="7"/>
      <c r="L174" s="24"/>
      <c r="M174" s="24"/>
      <c r="N174" s="24"/>
      <c r="O174" s="24"/>
      <c r="P174" s="24"/>
      <c r="Q174" s="24"/>
      <c r="R174" s="24"/>
    </row>
    <row r="175" spans="1:23" hidden="1">
      <c r="A175" s="242"/>
      <c r="B175" s="6"/>
      <c r="C175" s="25"/>
      <c r="D175" s="7"/>
      <c r="E175" s="7"/>
      <c r="F175" s="7"/>
      <c r="G175" s="7"/>
      <c r="H175" s="7"/>
      <c r="I175" s="7"/>
      <c r="J175" s="7"/>
      <c r="K175" s="7"/>
      <c r="L175" s="24"/>
      <c r="M175" s="24"/>
      <c r="N175" s="24"/>
      <c r="O175" s="24"/>
      <c r="P175" s="24"/>
      <c r="Q175" s="24"/>
      <c r="R175" s="24"/>
    </row>
    <row r="176" spans="1:23" ht="15.75" hidden="1" customHeight="1">
      <c r="A176" s="242"/>
      <c r="B176" s="6"/>
      <c r="C176" s="25"/>
      <c r="D176" s="7"/>
      <c r="E176" s="7"/>
      <c r="F176" s="7"/>
      <c r="G176" s="373" t="s">
        <v>166</v>
      </c>
      <c r="H176" s="374"/>
      <c r="I176" s="374"/>
      <c r="J176" s="374"/>
      <c r="K176" s="374"/>
      <c r="L176" s="374"/>
      <c r="M176" s="374"/>
      <c r="N176" s="374"/>
      <c r="O176" s="374"/>
      <c r="P176" s="375"/>
      <c r="Q176" s="24"/>
      <c r="R176" s="24"/>
    </row>
    <row r="177" spans="1:23" ht="20.25" hidden="1">
      <c r="A177" s="243"/>
      <c r="B177" s="4"/>
      <c r="C177" s="7"/>
      <c r="D177" s="7"/>
      <c r="E177" s="7"/>
      <c r="F177" s="7"/>
      <c r="G177" s="31" t="s">
        <v>79</v>
      </c>
      <c r="H177" s="31" t="s">
        <v>81</v>
      </c>
      <c r="I177" s="31" t="s">
        <v>83</v>
      </c>
      <c r="J177" s="31" t="s">
        <v>85</v>
      </c>
      <c r="K177" s="31" t="s">
        <v>87</v>
      </c>
      <c r="L177" s="31" t="s">
        <v>89</v>
      </c>
      <c r="M177" s="31" t="s">
        <v>91</v>
      </c>
      <c r="N177" s="31" t="s">
        <v>93</v>
      </c>
      <c r="O177" s="31" t="s">
        <v>95</v>
      </c>
      <c r="P177" s="31" t="s">
        <v>97</v>
      </c>
      <c r="Q177" s="24"/>
      <c r="R177" s="24"/>
      <c r="W177" s="17" t="s">
        <v>177</v>
      </c>
    </row>
    <row r="178" spans="1:23" hidden="1">
      <c r="A178" s="243"/>
      <c r="B178" s="2" t="s">
        <v>78</v>
      </c>
      <c r="C178" s="298" t="s">
        <v>227</v>
      </c>
      <c r="D178" s="298"/>
      <c r="E178" s="2"/>
      <c r="F178" s="7"/>
      <c r="G178" s="29"/>
      <c r="H178" s="29"/>
      <c r="I178" s="29"/>
      <c r="J178" s="29"/>
      <c r="K178" s="29"/>
      <c r="L178" s="29"/>
      <c r="M178" s="29"/>
      <c r="N178" s="29"/>
      <c r="O178" s="29"/>
      <c r="P178" s="29"/>
      <c r="Q178" s="24"/>
      <c r="R178" s="24"/>
    </row>
    <row r="179" spans="1:23" ht="15" hidden="1" customHeight="1">
      <c r="A179" s="243"/>
      <c r="B179" s="2" t="s">
        <v>80</v>
      </c>
      <c r="C179" s="24" t="s">
        <v>228</v>
      </c>
      <c r="D179" s="23"/>
      <c r="E179" s="23"/>
      <c r="F179" s="7"/>
      <c r="G179" s="29"/>
      <c r="H179" s="29"/>
      <c r="I179" s="29"/>
      <c r="J179" s="29"/>
      <c r="K179" s="29"/>
      <c r="L179" s="29"/>
      <c r="M179" s="29"/>
      <c r="N179" s="29"/>
      <c r="O179" s="29"/>
      <c r="P179" s="29"/>
      <c r="Q179" s="24"/>
      <c r="R179" s="24"/>
    </row>
    <row r="180" spans="1:23" ht="15" hidden="1" customHeight="1">
      <c r="A180" s="243"/>
      <c r="B180" s="2" t="s">
        <v>82</v>
      </c>
      <c r="C180" s="24" t="s">
        <v>229</v>
      </c>
      <c r="D180" s="23"/>
      <c r="E180" s="23"/>
      <c r="F180" s="7"/>
      <c r="G180" s="29"/>
      <c r="H180" s="29"/>
      <c r="I180" s="29"/>
      <c r="J180" s="29"/>
      <c r="K180" s="29"/>
      <c r="L180" s="29"/>
      <c r="M180" s="29"/>
      <c r="N180" s="29"/>
      <c r="O180" s="29"/>
      <c r="P180" s="29"/>
      <c r="Q180" s="24"/>
      <c r="R180" s="24"/>
    </row>
    <row r="181" spans="1:23" hidden="1">
      <c r="A181" s="243"/>
      <c r="B181" s="2" t="s">
        <v>84</v>
      </c>
      <c r="C181" s="298" t="s">
        <v>230</v>
      </c>
      <c r="D181" s="7"/>
      <c r="E181" s="7"/>
      <c r="F181" s="7"/>
      <c r="G181" s="29"/>
      <c r="H181" s="29"/>
      <c r="I181" s="29"/>
      <c r="J181" s="29"/>
      <c r="K181" s="29"/>
      <c r="L181" s="29"/>
      <c r="M181" s="29"/>
      <c r="N181" s="29"/>
      <c r="O181" s="29"/>
      <c r="P181" s="29"/>
      <c r="Q181" s="24"/>
      <c r="R181" s="24"/>
    </row>
    <row r="182" spans="1:23" hidden="1">
      <c r="A182" s="243"/>
      <c r="B182" s="11"/>
      <c r="C182" s="6" t="s">
        <v>98</v>
      </c>
      <c r="D182" s="7"/>
      <c r="E182" s="7"/>
      <c r="F182" s="7"/>
      <c r="G182" s="32">
        <f t="shared" ref="G182:P182" si="30">SUM(G178:G181)</f>
        <v>0</v>
      </c>
      <c r="H182" s="32">
        <f t="shared" si="30"/>
        <v>0</v>
      </c>
      <c r="I182" s="32">
        <f t="shared" si="30"/>
        <v>0</v>
      </c>
      <c r="J182" s="32">
        <f t="shared" si="30"/>
        <v>0</v>
      </c>
      <c r="K182" s="32">
        <f t="shared" si="30"/>
        <v>0</v>
      </c>
      <c r="L182" s="32">
        <f t="shared" si="30"/>
        <v>0</v>
      </c>
      <c r="M182" s="32">
        <f t="shared" si="30"/>
        <v>0</v>
      </c>
      <c r="N182" s="32">
        <f t="shared" si="30"/>
        <v>0</v>
      </c>
      <c r="O182" s="32">
        <f t="shared" si="30"/>
        <v>0</v>
      </c>
      <c r="P182" s="32">
        <f t="shared" si="30"/>
        <v>0</v>
      </c>
      <c r="Q182" s="24"/>
      <c r="R182" s="24"/>
    </row>
    <row r="183" spans="1:23" ht="15" hidden="1" customHeight="1">
      <c r="A183" s="243"/>
      <c r="B183" s="24"/>
      <c r="C183" s="26"/>
      <c r="D183" s="26"/>
      <c r="E183" s="26"/>
      <c r="F183" s="26"/>
      <c r="G183" s="26"/>
      <c r="H183" s="5"/>
      <c r="I183" s="5"/>
      <c r="J183" s="24"/>
      <c r="K183" s="24"/>
      <c r="L183" s="24"/>
      <c r="M183" s="24"/>
      <c r="N183" s="24"/>
      <c r="O183" s="24"/>
      <c r="P183" s="24"/>
      <c r="Q183" s="24"/>
      <c r="R183" s="24"/>
    </row>
    <row r="184" spans="1:23" ht="15" hidden="1" customHeight="1">
      <c r="A184" s="243"/>
      <c r="B184" s="24"/>
      <c r="C184" s="26"/>
      <c r="D184" s="26"/>
      <c r="E184" s="26"/>
      <c r="F184" s="26"/>
      <c r="G184" s="26"/>
      <c r="H184" s="5"/>
      <c r="I184" s="5"/>
      <c r="J184" s="24"/>
      <c r="K184" s="24"/>
      <c r="L184" s="24"/>
      <c r="M184" s="24"/>
      <c r="N184" s="24"/>
      <c r="O184" s="24"/>
      <c r="P184" s="24"/>
      <c r="Q184" s="24"/>
      <c r="R184" s="24"/>
    </row>
    <row r="186" spans="1:23">
      <c r="A186" s="244"/>
      <c r="B186" s="17"/>
      <c r="H186" s="17"/>
      <c r="I186" s="17"/>
      <c r="J186" s="17"/>
      <c r="K186" s="17"/>
      <c r="L186" s="17"/>
      <c r="M186" s="17"/>
      <c r="N186" s="17"/>
      <c r="O186" s="17"/>
      <c r="P186" s="17"/>
      <c r="Q186" s="17"/>
    </row>
    <row r="187" spans="1:23">
      <c r="A187" s="244"/>
      <c r="B187" s="17"/>
      <c r="H187" s="17"/>
      <c r="I187" s="17"/>
      <c r="J187" s="17"/>
      <c r="K187" s="17"/>
      <c r="L187" s="17"/>
      <c r="M187" s="17"/>
      <c r="N187" s="17"/>
      <c r="O187" s="17"/>
      <c r="P187" s="17"/>
      <c r="Q187" s="17"/>
    </row>
    <row r="188" spans="1:23">
      <c r="A188" s="244"/>
      <c r="B188" s="17"/>
      <c r="H188" s="17"/>
      <c r="I188" s="17"/>
      <c r="J188" s="17"/>
      <c r="K188" s="17"/>
      <c r="L188" s="17"/>
      <c r="M188" s="17"/>
      <c r="N188" s="17"/>
      <c r="O188" s="17"/>
      <c r="P188" s="17"/>
      <c r="Q188" s="17"/>
    </row>
    <row r="189" spans="1:23">
      <c r="A189" s="244"/>
      <c r="B189" s="17"/>
      <c r="H189" s="17"/>
      <c r="I189" s="17"/>
      <c r="J189" s="17"/>
      <c r="K189" s="17"/>
      <c r="L189" s="17"/>
      <c r="M189" s="17"/>
      <c r="N189" s="17"/>
      <c r="O189" s="17"/>
      <c r="P189" s="17"/>
      <c r="Q189" s="17"/>
    </row>
    <row r="190" spans="1:23">
      <c r="A190" s="244"/>
      <c r="B190" s="17"/>
      <c r="H190" s="17"/>
      <c r="I190" s="17"/>
      <c r="J190" s="17"/>
      <c r="K190" s="17"/>
      <c r="L190" s="17"/>
      <c r="M190" s="17"/>
      <c r="N190" s="17"/>
      <c r="O190" s="17"/>
      <c r="P190" s="17"/>
      <c r="Q190" s="17"/>
    </row>
    <row r="191" spans="1:23">
      <c r="A191" s="244"/>
      <c r="B191" s="17"/>
      <c r="H191" s="17"/>
      <c r="I191" s="17"/>
      <c r="J191" s="17"/>
      <c r="K191" s="17"/>
      <c r="L191" s="17"/>
      <c r="M191" s="17"/>
      <c r="N191" s="17"/>
      <c r="O191" s="17"/>
      <c r="P191" s="17"/>
      <c r="Q191" s="17"/>
    </row>
    <row r="192" spans="1:23">
      <c r="A192" s="244"/>
      <c r="B192" s="17"/>
      <c r="H192" s="17"/>
      <c r="I192" s="17"/>
      <c r="J192" s="17"/>
      <c r="K192" s="17"/>
      <c r="L192" s="17"/>
      <c r="M192" s="17"/>
      <c r="N192" s="17"/>
      <c r="O192" s="17"/>
      <c r="P192" s="17"/>
      <c r="Q192" s="17"/>
    </row>
    <row r="193" spans="1:1" s="17" customFormat="1">
      <c r="A193" s="244"/>
    </row>
    <row r="194" spans="1:1" s="17" customFormat="1">
      <c r="A194" s="244"/>
    </row>
    <row r="195" spans="1:1" s="17" customFormat="1">
      <c r="A195" s="244"/>
    </row>
    <row r="196" spans="1:1" s="17" customFormat="1">
      <c r="A196" s="244"/>
    </row>
    <row r="197" spans="1:1" s="17" customFormat="1">
      <c r="A197" s="244"/>
    </row>
    <row r="198" spans="1:1" s="17" customFormat="1">
      <c r="A198" s="244"/>
    </row>
    <row r="199" spans="1:1" s="17" customFormat="1">
      <c r="A199" s="244"/>
    </row>
    <row r="200" spans="1:1" s="17" customFormat="1">
      <c r="A200" s="244"/>
    </row>
    <row r="201" spans="1:1" s="17" customFormat="1">
      <c r="A201" s="244"/>
    </row>
    <row r="202" spans="1:1" s="17" customFormat="1">
      <c r="A202" s="244"/>
    </row>
    <row r="203" spans="1:1" s="17" customFormat="1">
      <c r="A203" s="244"/>
    </row>
    <row r="204" spans="1:1" s="17" customFormat="1">
      <c r="A204" s="244"/>
    </row>
    <row r="205" spans="1:1" s="17" customFormat="1">
      <c r="A205" s="244"/>
    </row>
    <row r="206" spans="1:1" s="17" customFormat="1">
      <c r="A206" s="244"/>
    </row>
    <row r="207" spans="1:1" s="17" customFormat="1">
      <c r="A207" s="244"/>
    </row>
    <row r="208" spans="1:1" s="17" customFormat="1">
      <c r="A208" s="244"/>
    </row>
    <row r="209" spans="1:1" s="17" customFormat="1">
      <c r="A209" s="244"/>
    </row>
    <row r="210" spans="1:1" s="17" customFormat="1">
      <c r="A210" s="244"/>
    </row>
    <row r="211" spans="1:1" s="17" customFormat="1">
      <c r="A211" s="244"/>
    </row>
    <row r="212" spans="1:1" s="17" customFormat="1">
      <c r="A212" s="244"/>
    </row>
    <row r="213" spans="1:1" s="17" customFormat="1">
      <c r="A213" s="244"/>
    </row>
    <row r="214" spans="1:1" s="17" customFormat="1">
      <c r="A214" s="244"/>
    </row>
    <row r="215" spans="1:1" s="17" customFormat="1">
      <c r="A215" s="244"/>
    </row>
    <row r="216" spans="1:1" s="17" customFormat="1">
      <c r="A216" s="244"/>
    </row>
    <row r="217" spans="1:1" s="17" customFormat="1">
      <c r="A217" s="244"/>
    </row>
    <row r="218" spans="1:1" s="17" customFormat="1">
      <c r="A218" s="244"/>
    </row>
    <row r="219" spans="1:1" s="17" customFormat="1">
      <c r="A219" s="244"/>
    </row>
    <row r="220" spans="1:1" s="17" customFormat="1">
      <c r="A220" s="244"/>
    </row>
    <row r="221" spans="1:1" s="17" customFormat="1">
      <c r="A221" s="244"/>
    </row>
    <row r="222" spans="1:1" s="17" customFormat="1">
      <c r="A222" s="244"/>
    </row>
    <row r="223" spans="1:1" s="17" customFormat="1">
      <c r="A223" s="244"/>
    </row>
    <row r="224" spans="1:1" s="17" customFormat="1">
      <c r="A224" s="244"/>
    </row>
    <row r="225" spans="1:1" s="17" customFormat="1">
      <c r="A225" s="244"/>
    </row>
    <row r="226" spans="1:1" s="17" customFormat="1">
      <c r="A226" s="244"/>
    </row>
    <row r="227" spans="1:1" s="17" customFormat="1">
      <c r="A227" s="244"/>
    </row>
    <row r="228" spans="1:1" s="17" customFormat="1">
      <c r="A228" s="244"/>
    </row>
    <row r="229" spans="1:1" s="17" customFormat="1">
      <c r="A229" s="244"/>
    </row>
    <row r="230" spans="1:1" s="17" customFormat="1">
      <c r="A230" s="244"/>
    </row>
    <row r="231" spans="1:1" s="17" customFormat="1">
      <c r="A231" s="244"/>
    </row>
    <row r="232" spans="1:1" s="17" customFormat="1">
      <c r="A232" s="244"/>
    </row>
    <row r="233" spans="1:1" s="17" customFormat="1">
      <c r="A233" s="244"/>
    </row>
    <row r="234" spans="1:1" s="17" customFormat="1">
      <c r="A234" s="244"/>
    </row>
    <row r="235" spans="1:1" s="17" customFormat="1">
      <c r="A235" s="244"/>
    </row>
    <row r="236" spans="1:1" s="17" customFormat="1">
      <c r="A236" s="244"/>
    </row>
    <row r="237" spans="1:1" s="17" customFormat="1">
      <c r="A237" s="244"/>
    </row>
    <row r="238" spans="1:1" s="17" customFormat="1">
      <c r="A238" s="244"/>
    </row>
    <row r="239" spans="1:1" s="17" customFormat="1">
      <c r="A239" s="244"/>
    </row>
    <row r="240" spans="1:1" s="17" customFormat="1">
      <c r="A240" s="244"/>
    </row>
    <row r="241" spans="1:1" s="17" customFormat="1">
      <c r="A241" s="244"/>
    </row>
    <row r="242" spans="1:1" s="17" customFormat="1">
      <c r="A242" s="244"/>
    </row>
    <row r="243" spans="1:1" s="17" customFormat="1">
      <c r="A243" s="244"/>
    </row>
    <row r="244" spans="1:1" s="17" customFormat="1">
      <c r="A244" s="244"/>
    </row>
    <row r="245" spans="1:1" s="17" customFormat="1">
      <c r="A245" s="244"/>
    </row>
  </sheetData>
  <mergeCells count="18">
    <mergeCell ref="G52:P52"/>
    <mergeCell ref="C109:E109"/>
    <mergeCell ref="C117:E117"/>
    <mergeCell ref="B2:P3"/>
    <mergeCell ref="B5:O5"/>
    <mergeCell ref="B7:O7"/>
    <mergeCell ref="G16:P16"/>
    <mergeCell ref="G34:P34"/>
    <mergeCell ref="G70:P70"/>
    <mergeCell ref="B8:O8"/>
    <mergeCell ref="G143:P143"/>
    <mergeCell ref="G154:P154"/>
    <mergeCell ref="G165:P165"/>
    <mergeCell ref="G176:P176"/>
    <mergeCell ref="G88:P88"/>
    <mergeCell ref="G124:P124"/>
    <mergeCell ref="G106:P106"/>
    <mergeCell ref="G115:P115"/>
  </mergeCells>
  <pageMargins left="0.70866141732283472" right="0.70866141732283472" top="0.74803149606299213" bottom="0.74803149606299213" header="0.31496062992125984" footer="0.31496062992125984"/>
  <pageSetup paperSize="8" scale="54" fitToHeight="0" orientation="portrait" r:id="rId1"/>
  <headerFooter>
    <oddHeader>&amp;C&amp;"Calibri"&amp;10&amp;K000000 IN CONFIDENCE&amp;1#_x000D_</oddHeader>
    <oddFooter>&amp;C_x000D_&amp;1#&amp;"Calibri"&amp;10&amp;K000000 IN CONFIDENCE</oddFooter>
  </headerFooter>
  <rowBreaks count="1" manualBreakCount="1">
    <brk id="67" max="17" man="1"/>
  </rowBreaks>
  <ignoredErrors>
    <ignoredError sqref="G167:P170 G108:P109 G91:P100 H90:P90 G117:G118 H117:P118"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A499"/>
    <pageSetUpPr fitToPage="1"/>
  </sheetPr>
  <dimension ref="A1:R200"/>
  <sheetViews>
    <sheetView showGridLines="0" view="pageBreakPreview" topLeftCell="B1" zoomScale="80" zoomScaleNormal="100" zoomScaleSheetLayoutView="80" workbookViewId="0">
      <selection activeCell="B1" sqref="B1"/>
    </sheetView>
  </sheetViews>
  <sheetFormatPr defaultColWidth="9.125" defaultRowHeight="18"/>
  <cols>
    <col min="1" max="1" width="5.625" style="245" customWidth="1"/>
    <col min="2" max="2" width="5.375" style="19" customWidth="1"/>
    <col min="3" max="3" width="13.25" style="17" customWidth="1"/>
    <col min="4" max="4" width="10.625" style="17" customWidth="1"/>
    <col min="5" max="5" width="12.125" style="17" customWidth="1"/>
    <col min="6" max="6" width="4.5" style="17" customWidth="1"/>
    <col min="7" max="7" width="17.5" style="17" customWidth="1"/>
    <col min="8" max="8" width="16.75" style="20" customWidth="1"/>
    <col min="9" max="11" width="15.625" style="20" customWidth="1"/>
    <col min="12" max="16" width="15.625" style="21" customWidth="1"/>
    <col min="17" max="17" width="8.5" style="21" customWidth="1"/>
    <col min="18" max="18" width="5.625" style="17" customWidth="1"/>
    <col min="19" max="19" width="13.125" style="17" customWidth="1"/>
    <col min="20" max="20" width="12.125" style="17" customWidth="1"/>
    <col min="21" max="16384" width="9.125" style="17"/>
  </cols>
  <sheetData>
    <row r="1" spans="1:18" ht="15" customHeight="1">
      <c r="A1" s="238"/>
      <c r="B1" s="113"/>
      <c r="C1" s="113"/>
      <c r="D1" s="113"/>
      <c r="E1" s="113"/>
      <c r="F1" s="113"/>
      <c r="G1" s="113"/>
      <c r="H1" s="113"/>
      <c r="I1" s="113"/>
      <c r="J1" s="113"/>
      <c r="K1" s="113"/>
      <c r="L1" s="113"/>
      <c r="M1" s="113"/>
      <c r="N1" s="113"/>
      <c r="O1" s="113"/>
      <c r="P1" s="113"/>
      <c r="Q1" s="113"/>
      <c r="R1" s="113"/>
    </row>
    <row r="2" spans="1:18" ht="37.5" customHeight="1">
      <c r="A2" s="239"/>
      <c r="B2" s="333" t="s">
        <v>245</v>
      </c>
      <c r="C2" s="333"/>
      <c r="D2" s="333"/>
      <c r="E2" s="333"/>
      <c r="F2" s="333"/>
      <c r="G2" s="333"/>
      <c r="H2" s="333"/>
      <c r="I2" s="333"/>
      <c r="J2" s="333"/>
      <c r="K2" s="333"/>
      <c r="L2" s="333"/>
      <c r="M2" s="333"/>
      <c r="N2" s="333"/>
      <c r="O2" s="333"/>
      <c r="P2" s="333"/>
      <c r="Q2" s="117"/>
      <c r="R2" s="113"/>
    </row>
    <row r="3" spans="1:18" ht="15" customHeight="1">
      <c r="A3" s="239"/>
      <c r="B3" s="333"/>
      <c r="C3" s="333"/>
      <c r="D3" s="333"/>
      <c r="E3" s="333"/>
      <c r="F3" s="333"/>
      <c r="G3" s="333"/>
      <c r="H3" s="333"/>
      <c r="I3" s="333"/>
      <c r="J3" s="333"/>
      <c r="K3" s="333"/>
      <c r="L3" s="333"/>
      <c r="M3" s="333"/>
      <c r="N3" s="333"/>
      <c r="O3" s="333"/>
      <c r="P3" s="333"/>
      <c r="Q3" s="125"/>
      <c r="R3" s="113"/>
    </row>
    <row r="4" spans="1:18" ht="39" customHeight="1">
      <c r="A4" s="239"/>
      <c r="B4" s="116"/>
      <c r="C4" s="116"/>
      <c r="D4" s="116"/>
      <c r="E4" s="116"/>
      <c r="F4" s="116"/>
      <c r="G4" s="116"/>
      <c r="H4" s="116"/>
      <c r="I4" s="116"/>
      <c r="J4" s="116"/>
      <c r="K4" s="116"/>
      <c r="L4" s="116"/>
      <c r="M4" s="116"/>
      <c r="N4" s="116"/>
      <c r="O4" s="116"/>
      <c r="P4" s="116"/>
      <c r="Q4" s="125"/>
      <c r="R4" s="113"/>
    </row>
    <row r="5" spans="1:18" ht="68.099999999999994" customHeight="1">
      <c r="A5" s="239"/>
      <c r="B5" s="353" t="s">
        <v>233</v>
      </c>
      <c r="C5" s="354"/>
      <c r="D5" s="354"/>
      <c r="E5" s="354"/>
      <c r="F5" s="354"/>
      <c r="G5" s="354"/>
      <c r="H5" s="354"/>
      <c r="I5" s="354"/>
      <c r="J5" s="354"/>
      <c r="K5" s="354"/>
      <c r="L5" s="354"/>
      <c r="M5" s="354"/>
      <c r="N5" s="354"/>
      <c r="O5" s="354"/>
      <c r="P5" s="117"/>
      <c r="Q5" s="117"/>
      <c r="R5" s="113"/>
    </row>
    <row r="6" spans="1:18" ht="11.25" customHeight="1">
      <c r="A6" s="239"/>
      <c r="B6" s="117"/>
      <c r="C6" s="117"/>
      <c r="D6" s="117"/>
      <c r="E6" s="117"/>
      <c r="F6" s="117"/>
      <c r="G6" s="117"/>
      <c r="H6" s="117"/>
      <c r="I6" s="117"/>
      <c r="J6" s="117"/>
      <c r="K6" s="117"/>
      <c r="L6" s="117"/>
      <c r="M6" s="117"/>
      <c r="N6" s="117"/>
      <c r="O6" s="117"/>
      <c r="P6" s="117"/>
      <c r="Q6" s="117"/>
      <c r="R6" s="113"/>
    </row>
    <row r="7" spans="1:18" ht="33" customHeight="1">
      <c r="A7" s="239"/>
      <c r="B7" s="336" t="s">
        <v>246</v>
      </c>
      <c r="C7" s="337"/>
      <c r="D7" s="337"/>
      <c r="E7" s="337"/>
      <c r="F7" s="337"/>
      <c r="G7" s="337"/>
      <c r="H7" s="337"/>
      <c r="I7" s="337"/>
      <c r="J7" s="337"/>
      <c r="K7" s="337"/>
      <c r="L7" s="337"/>
      <c r="M7" s="337"/>
      <c r="N7" s="337"/>
      <c r="O7" s="337"/>
      <c r="P7" s="117"/>
      <c r="Q7" s="117"/>
      <c r="R7" s="113"/>
    </row>
    <row r="8" spans="1:18" ht="23.25" customHeight="1">
      <c r="A8" s="239"/>
      <c r="B8" s="355" t="s">
        <v>339</v>
      </c>
      <c r="C8" s="355"/>
      <c r="D8" s="355"/>
      <c r="E8" s="355"/>
      <c r="F8" s="355"/>
      <c r="G8" s="355"/>
      <c r="H8" s="355"/>
      <c r="I8" s="355"/>
      <c r="J8" s="355"/>
      <c r="K8" s="355"/>
      <c r="L8" s="355"/>
      <c r="M8" s="355"/>
      <c r="N8" s="355"/>
      <c r="O8" s="355"/>
      <c r="P8" s="213"/>
      <c r="Q8" s="213"/>
      <c r="R8" s="113"/>
    </row>
    <row r="9" spans="1:18" ht="25.5">
      <c r="A9" s="239"/>
      <c r="B9" s="118" t="s">
        <v>0</v>
      </c>
      <c r="C9" s="119"/>
      <c r="D9" s="119"/>
      <c r="E9" s="119"/>
      <c r="F9" s="119"/>
      <c r="G9" s="171" t="str">
        <f>IF(Contacts!$E$5=0,"",Contacts!$E$5)</f>
        <v>Select from list</v>
      </c>
      <c r="H9" s="124"/>
      <c r="I9" s="124"/>
      <c r="J9" s="124"/>
      <c r="K9" s="124"/>
      <c r="L9" s="125"/>
      <c r="M9" s="125"/>
      <c r="N9" s="125"/>
      <c r="O9" s="125"/>
      <c r="P9" s="125"/>
      <c r="Q9" s="125"/>
      <c r="R9" s="113"/>
    </row>
    <row r="10" spans="1:18" ht="12.6" customHeight="1">
      <c r="A10" s="239"/>
      <c r="B10" s="120"/>
      <c r="C10" s="121"/>
      <c r="D10" s="122"/>
      <c r="E10" s="123"/>
      <c r="F10" s="121"/>
      <c r="G10" s="122"/>
      <c r="H10" s="124"/>
      <c r="I10" s="124"/>
      <c r="J10" s="124"/>
      <c r="K10" s="124"/>
      <c r="L10" s="125"/>
      <c r="M10" s="125"/>
      <c r="N10" s="125"/>
      <c r="O10" s="125"/>
      <c r="P10" s="125"/>
      <c r="Q10" s="125"/>
      <c r="R10" s="113"/>
    </row>
    <row r="11" spans="1:18" ht="4.5" customHeight="1">
      <c r="A11" s="239"/>
      <c r="B11" s="126"/>
      <c r="C11" s="127"/>
      <c r="D11" s="128"/>
      <c r="E11" s="129"/>
      <c r="F11" s="127"/>
      <c r="G11" s="128"/>
      <c r="H11" s="130"/>
      <c r="I11" s="130"/>
      <c r="J11" s="130"/>
      <c r="K11" s="130"/>
      <c r="L11" s="131"/>
      <c r="M11" s="131"/>
      <c r="N11" s="131"/>
      <c r="O11" s="131"/>
      <c r="P11" s="131"/>
      <c r="Q11" s="131"/>
      <c r="R11" s="113"/>
    </row>
    <row r="12" spans="1:18" ht="7.5" customHeight="1">
      <c r="A12" s="239"/>
      <c r="B12" s="214"/>
      <c r="C12" s="127"/>
      <c r="D12" s="128"/>
      <c r="E12" s="129"/>
      <c r="F12" s="127"/>
      <c r="G12" s="128"/>
      <c r="H12" s="130"/>
      <c r="I12" s="130"/>
      <c r="J12" s="130"/>
      <c r="K12" s="130"/>
      <c r="L12" s="131"/>
      <c r="M12" s="131"/>
      <c r="N12" s="131"/>
      <c r="O12" s="131"/>
      <c r="P12" s="131"/>
      <c r="Q12" s="131"/>
      <c r="R12" s="113"/>
    </row>
    <row r="13" spans="1:18" ht="10.5" customHeight="1">
      <c r="A13" s="239"/>
      <c r="B13" s="113"/>
      <c r="C13" s="205"/>
      <c r="D13" s="205"/>
      <c r="E13" s="205"/>
      <c r="F13" s="205"/>
      <c r="G13" s="205"/>
      <c r="H13" s="215"/>
      <c r="I13" s="215"/>
      <c r="J13" s="215"/>
      <c r="K13" s="113"/>
      <c r="L13" s="113"/>
      <c r="M13" s="113"/>
      <c r="N13" s="113"/>
      <c r="O13" s="113"/>
      <c r="P13" s="113"/>
      <c r="Q13" s="113"/>
      <c r="R13" s="113"/>
    </row>
    <row r="14" spans="1:18" ht="21" customHeight="1">
      <c r="A14" s="246">
        <v>5.0999999999999996</v>
      </c>
      <c r="B14" s="174" t="s">
        <v>235</v>
      </c>
      <c r="C14" s="175"/>
      <c r="D14" s="176"/>
      <c r="E14" s="176"/>
      <c r="F14" s="176"/>
      <c r="G14" s="176"/>
      <c r="H14" s="176"/>
      <c r="I14" s="176"/>
      <c r="J14" s="176"/>
      <c r="K14" s="176"/>
      <c r="L14" s="224"/>
      <c r="M14" s="224"/>
      <c r="N14" s="224"/>
      <c r="O14" s="224"/>
      <c r="P14" s="224"/>
      <c r="Q14" s="113"/>
      <c r="R14" s="113"/>
    </row>
    <row r="15" spans="1:18" ht="17.100000000000001" customHeight="1">
      <c r="A15" s="246"/>
      <c r="B15" s="133"/>
      <c r="C15" s="134"/>
      <c r="D15" s="135"/>
      <c r="E15" s="135"/>
      <c r="F15" s="135"/>
      <c r="G15" s="135"/>
      <c r="H15" s="135"/>
      <c r="I15" s="135"/>
      <c r="J15" s="135"/>
      <c r="K15" s="135"/>
      <c r="L15" s="113"/>
      <c r="M15" s="113"/>
      <c r="N15" s="113"/>
      <c r="O15" s="113"/>
      <c r="P15" s="113"/>
      <c r="Q15" s="113"/>
      <c r="R15" s="113"/>
    </row>
    <row r="16" spans="1:18" ht="21" customHeight="1">
      <c r="A16" s="246"/>
      <c r="B16" s="133"/>
      <c r="C16" s="134"/>
      <c r="D16" s="135"/>
      <c r="E16" s="135"/>
      <c r="F16" s="135"/>
      <c r="G16" s="350" t="s">
        <v>167</v>
      </c>
      <c r="H16" s="351"/>
      <c r="I16" s="351"/>
      <c r="J16" s="351"/>
      <c r="K16" s="351"/>
      <c r="L16" s="351"/>
      <c r="M16" s="351"/>
      <c r="N16" s="351"/>
      <c r="O16" s="351"/>
      <c r="P16" s="352"/>
      <c r="Q16" s="113"/>
      <c r="R16" s="113"/>
    </row>
    <row r="17" spans="1:18" ht="25.5">
      <c r="A17" s="239"/>
      <c r="B17" s="155"/>
      <c r="C17" s="135"/>
      <c r="D17" s="135"/>
      <c r="E17" s="135"/>
      <c r="F17" s="135"/>
      <c r="G17" s="230" t="s">
        <v>79</v>
      </c>
      <c r="H17" s="230" t="s">
        <v>81</v>
      </c>
      <c r="I17" s="230" t="s">
        <v>83</v>
      </c>
      <c r="J17" s="230" t="s">
        <v>85</v>
      </c>
      <c r="K17" s="230" t="s">
        <v>87</v>
      </c>
      <c r="L17" s="230" t="s">
        <v>89</v>
      </c>
      <c r="M17" s="230" t="s">
        <v>91</v>
      </c>
      <c r="N17" s="230" t="s">
        <v>93</v>
      </c>
      <c r="O17" s="230" t="s">
        <v>95</v>
      </c>
      <c r="P17" s="230" t="s">
        <v>97</v>
      </c>
      <c r="Q17" s="113"/>
      <c r="R17" s="113"/>
    </row>
    <row r="18" spans="1:18" ht="15" customHeight="1">
      <c r="A18" s="239"/>
      <c r="B18" s="139" t="s">
        <v>78</v>
      </c>
      <c r="C18" s="160" t="s">
        <v>137</v>
      </c>
      <c r="D18" s="106"/>
      <c r="E18" s="139"/>
      <c r="F18" s="135"/>
      <c r="G18" s="256"/>
      <c r="H18" s="256"/>
      <c r="I18" s="256"/>
      <c r="J18" s="256"/>
      <c r="K18" s="256"/>
      <c r="L18" s="256"/>
      <c r="M18" s="256"/>
      <c r="N18" s="256"/>
      <c r="O18" s="256"/>
      <c r="P18" s="256"/>
      <c r="Q18" s="113"/>
      <c r="R18" s="113"/>
    </row>
    <row r="19" spans="1:18" ht="15" customHeight="1">
      <c r="A19" s="239"/>
      <c r="B19" s="139" t="s">
        <v>80</v>
      </c>
      <c r="C19" s="160" t="s">
        <v>138</v>
      </c>
      <c r="D19" s="106"/>
      <c r="E19" s="139"/>
      <c r="F19" s="135"/>
      <c r="G19" s="256"/>
      <c r="H19" s="256"/>
      <c r="I19" s="256"/>
      <c r="J19" s="256"/>
      <c r="K19" s="256"/>
      <c r="L19" s="256"/>
      <c r="M19" s="256"/>
      <c r="N19" s="256"/>
      <c r="O19" s="256"/>
      <c r="P19" s="256"/>
      <c r="Q19" s="113"/>
      <c r="R19" s="113"/>
    </row>
    <row r="20" spans="1:18" ht="15" customHeight="1">
      <c r="A20" s="239"/>
      <c r="B20" s="139" t="s">
        <v>82</v>
      </c>
      <c r="C20" s="160" t="s">
        <v>139</v>
      </c>
      <c r="D20" s="106"/>
      <c r="E20" s="139"/>
      <c r="F20" s="135"/>
      <c r="G20" s="256"/>
      <c r="H20" s="256"/>
      <c r="I20" s="256"/>
      <c r="J20" s="256"/>
      <c r="K20" s="256"/>
      <c r="L20" s="256"/>
      <c r="M20" s="256"/>
      <c r="N20" s="256"/>
      <c r="O20" s="256"/>
      <c r="P20" s="256"/>
      <c r="Q20" s="113"/>
      <c r="R20" s="113"/>
    </row>
    <row r="21" spans="1:18" ht="15" customHeight="1">
      <c r="A21" s="239"/>
      <c r="B21" s="139" t="s">
        <v>84</v>
      </c>
      <c r="C21" s="160" t="s">
        <v>140</v>
      </c>
      <c r="D21" s="106"/>
      <c r="E21" s="139"/>
      <c r="F21" s="135"/>
      <c r="G21" s="256"/>
      <c r="H21" s="256"/>
      <c r="I21" s="256"/>
      <c r="J21" s="256"/>
      <c r="K21" s="256"/>
      <c r="L21" s="256"/>
      <c r="M21" s="256"/>
      <c r="N21" s="256"/>
      <c r="O21" s="256"/>
      <c r="P21" s="256"/>
      <c r="Q21" s="113"/>
      <c r="R21" s="113"/>
    </row>
    <row r="22" spans="1:18" ht="15" customHeight="1">
      <c r="A22" s="239"/>
      <c r="B22" s="139" t="s">
        <v>86</v>
      </c>
      <c r="C22" s="160" t="s">
        <v>141</v>
      </c>
      <c r="D22" s="106"/>
      <c r="E22" s="139"/>
      <c r="F22" s="135"/>
      <c r="G22" s="256"/>
      <c r="H22" s="256"/>
      <c r="I22" s="256"/>
      <c r="J22" s="256"/>
      <c r="K22" s="256"/>
      <c r="L22" s="256"/>
      <c r="M22" s="256"/>
      <c r="N22" s="256"/>
      <c r="O22" s="256"/>
      <c r="P22" s="256"/>
      <c r="Q22" s="113"/>
      <c r="R22" s="113"/>
    </row>
    <row r="23" spans="1:18" ht="15" customHeight="1">
      <c r="A23" s="239"/>
      <c r="B23" s="139" t="s">
        <v>88</v>
      </c>
      <c r="C23" s="160" t="s">
        <v>142</v>
      </c>
      <c r="D23" s="106"/>
      <c r="E23" s="139"/>
      <c r="F23" s="135"/>
      <c r="G23" s="256"/>
      <c r="H23" s="256"/>
      <c r="I23" s="256"/>
      <c r="J23" s="256"/>
      <c r="K23" s="256"/>
      <c r="L23" s="256"/>
      <c r="M23" s="256"/>
      <c r="N23" s="256"/>
      <c r="O23" s="256"/>
      <c r="P23" s="256"/>
      <c r="Q23" s="113"/>
      <c r="R23" s="113"/>
    </row>
    <row r="24" spans="1:18" ht="15" customHeight="1">
      <c r="A24" s="239"/>
      <c r="B24" s="139" t="s">
        <v>90</v>
      </c>
      <c r="C24" s="160" t="s">
        <v>143</v>
      </c>
      <c r="D24" s="106"/>
      <c r="E24" s="139"/>
      <c r="F24" s="135"/>
      <c r="G24" s="257"/>
      <c r="H24" s="257"/>
      <c r="I24" s="257"/>
      <c r="J24" s="257"/>
      <c r="K24" s="257"/>
      <c r="L24" s="257"/>
      <c r="M24" s="256"/>
      <c r="N24" s="256"/>
      <c r="O24" s="256"/>
      <c r="P24" s="256"/>
      <c r="Q24" s="113"/>
      <c r="R24" s="113"/>
    </row>
    <row r="25" spans="1:18" ht="15" customHeight="1">
      <c r="A25" s="239"/>
      <c r="B25" s="139" t="s">
        <v>92</v>
      </c>
      <c r="C25" s="160" t="s">
        <v>144</v>
      </c>
      <c r="D25" s="106"/>
      <c r="E25" s="139"/>
      <c r="F25" s="135"/>
      <c r="G25" s="257"/>
      <c r="H25" s="257"/>
      <c r="I25" s="257"/>
      <c r="J25" s="257"/>
      <c r="K25" s="257"/>
      <c r="L25" s="257"/>
      <c r="M25" s="256"/>
      <c r="N25" s="256"/>
      <c r="O25" s="256"/>
      <c r="P25" s="256"/>
      <c r="Q25" s="113"/>
      <c r="R25" s="113"/>
    </row>
    <row r="26" spans="1:18" ht="15" customHeight="1">
      <c r="A26" s="239"/>
      <c r="B26" s="139" t="s">
        <v>94</v>
      </c>
      <c r="C26" s="160" t="s">
        <v>145</v>
      </c>
      <c r="D26" s="106"/>
      <c r="E26" s="139"/>
      <c r="F26" s="135"/>
      <c r="G26" s="257"/>
      <c r="H26" s="257"/>
      <c r="I26" s="257"/>
      <c r="J26" s="257"/>
      <c r="K26" s="257"/>
      <c r="L26" s="257"/>
      <c r="M26" s="256"/>
      <c r="N26" s="256"/>
      <c r="O26" s="256"/>
      <c r="P26" s="256"/>
      <c r="Q26" s="113"/>
      <c r="R26" s="113"/>
    </row>
    <row r="27" spans="1:18" ht="15" customHeight="1">
      <c r="A27" s="239"/>
      <c r="B27" s="139" t="s">
        <v>96</v>
      </c>
      <c r="C27" s="160" t="s">
        <v>146</v>
      </c>
      <c r="D27" s="106"/>
      <c r="E27" s="139"/>
      <c r="F27" s="135"/>
      <c r="G27" s="309"/>
      <c r="H27" s="309"/>
      <c r="I27" s="309"/>
      <c r="J27" s="309"/>
      <c r="K27" s="309"/>
      <c r="L27" s="309"/>
      <c r="M27" s="310"/>
      <c r="N27" s="310"/>
      <c r="O27" s="310"/>
      <c r="P27" s="310"/>
      <c r="Q27" s="113"/>
      <c r="R27" s="113"/>
    </row>
    <row r="28" spans="1:18" ht="15" customHeight="1">
      <c r="A28" s="239"/>
      <c r="B28" s="302"/>
      <c r="C28" s="303"/>
      <c r="D28" s="304"/>
      <c r="E28" s="302"/>
      <c r="F28" s="305"/>
      <c r="G28" s="312"/>
      <c r="H28" s="312"/>
      <c r="I28" s="312"/>
      <c r="J28" s="312"/>
      <c r="K28" s="312"/>
      <c r="L28" s="312"/>
      <c r="M28" s="312"/>
      <c r="N28" s="312"/>
      <c r="O28" s="312"/>
      <c r="P28" s="312"/>
      <c r="Q28" s="113"/>
      <c r="R28" s="113"/>
    </row>
    <row r="29" spans="1:18" ht="15" customHeight="1">
      <c r="A29" s="239"/>
      <c r="B29" s="157"/>
      <c r="C29" s="133" t="s">
        <v>98</v>
      </c>
      <c r="D29" s="135"/>
      <c r="E29" s="135"/>
      <c r="F29" s="135"/>
      <c r="G29" s="311">
        <f>SUM(G18:G27)</f>
        <v>0</v>
      </c>
      <c r="H29" s="311">
        <f t="shared" ref="H29:P29" si="0">SUM(H18:H27)</f>
        <v>0</v>
      </c>
      <c r="I29" s="311">
        <f t="shared" si="0"/>
        <v>0</v>
      </c>
      <c r="J29" s="311">
        <f t="shared" si="0"/>
        <v>0</v>
      </c>
      <c r="K29" s="311">
        <f t="shared" si="0"/>
        <v>0</v>
      </c>
      <c r="L29" s="311">
        <f t="shared" si="0"/>
        <v>0</v>
      </c>
      <c r="M29" s="311">
        <f t="shared" si="0"/>
        <v>0</v>
      </c>
      <c r="N29" s="311">
        <f t="shared" si="0"/>
        <v>0</v>
      </c>
      <c r="O29" s="311">
        <f t="shared" si="0"/>
        <v>0</v>
      </c>
      <c r="P29" s="311">
        <f t="shared" si="0"/>
        <v>0</v>
      </c>
      <c r="Q29" s="113"/>
      <c r="R29" s="113"/>
    </row>
    <row r="30" spans="1:18" ht="17.100000000000001" customHeight="1">
      <c r="A30" s="239"/>
      <c r="B30" s="135"/>
      <c r="C30" s="135"/>
      <c r="D30" s="135"/>
      <c r="E30" s="135"/>
      <c r="F30" s="135"/>
      <c r="G30" s="135"/>
      <c r="H30" s="252"/>
      <c r="I30" s="252"/>
      <c r="J30" s="252"/>
      <c r="K30" s="253"/>
      <c r="L30" s="113"/>
      <c r="M30" s="113"/>
      <c r="N30" s="113"/>
      <c r="O30" s="113"/>
      <c r="P30" s="113"/>
      <c r="Q30" s="113"/>
      <c r="R30" s="113"/>
    </row>
    <row r="31" spans="1:18" ht="17.100000000000001" customHeight="1">
      <c r="A31" s="239"/>
      <c r="B31" s="135"/>
      <c r="C31" s="135"/>
      <c r="D31" s="135"/>
      <c r="E31" s="135"/>
      <c r="F31" s="135"/>
      <c r="G31" s="135"/>
      <c r="H31" s="252"/>
      <c r="I31" s="252"/>
      <c r="J31" s="252"/>
      <c r="K31" s="253"/>
      <c r="L31" s="113"/>
      <c r="M31" s="113"/>
      <c r="N31" s="113"/>
      <c r="O31" s="113"/>
      <c r="P31" s="113"/>
      <c r="Q31" s="113"/>
      <c r="R31" s="113"/>
    </row>
    <row r="32" spans="1:18" ht="21" customHeight="1">
      <c r="A32" s="240">
        <v>5.2</v>
      </c>
      <c r="B32" s="174" t="s">
        <v>236</v>
      </c>
      <c r="C32" s="175"/>
      <c r="D32" s="176"/>
      <c r="E32" s="176"/>
      <c r="F32" s="176"/>
      <c r="G32" s="176"/>
      <c r="H32" s="176"/>
      <c r="I32" s="176"/>
      <c r="J32" s="176"/>
      <c r="K32" s="176"/>
      <c r="L32" s="224"/>
      <c r="M32" s="224"/>
      <c r="N32" s="224"/>
      <c r="O32" s="224"/>
      <c r="P32" s="224"/>
      <c r="Q32" s="113"/>
      <c r="R32" s="113"/>
    </row>
    <row r="33" spans="1:18" ht="17.100000000000001" customHeight="1">
      <c r="A33" s="240"/>
      <c r="B33" s="133"/>
      <c r="C33" s="134"/>
      <c r="D33" s="135"/>
      <c r="E33" s="135"/>
      <c r="F33" s="135"/>
      <c r="G33" s="135"/>
      <c r="H33" s="135"/>
      <c r="I33" s="135"/>
      <c r="J33" s="135"/>
      <c r="K33" s="135"/>
      <c r="L33" s="113"/>
      <c r="M33" s="113"/>
      <c r="N33" s="113"/>
      <c r="O33" s="113"/>
      <c r="P33" s="113"/>
      <c r="Q33" s="113"/>
      <c r="R33" s="113"/>
    </row>
    <row r="34" spans="1:18" ht="21" customHeight="1">
      <c r="A34" s="240"/>
      <c r="B34" s="133"/>
      <c r="C34" s="134"/>
      <c r="D34" s="135"/>
      <c r="E34" s="135"/>
      <c r="F34" s="135"/>
      <c r="G34" s="350" t="s">
        <v>167</v>
      </c>
      <c r="H34" s="351"/>
      <c r="I34" s="351"/>
      <c r="J34" s="351"/>
      <c r="K34" s="351"/>
      <c r="L34" s="351"/>
      <c r="M34" s="351"/>
      <c r="N34" s="351"/>
      <c r="O34" s="351"/>
      <c r="P34" s="352"/>
      <c r="Q34" s="113"/>
      <c r="R34" s="113"/>
    </row>
    <row r="35" spans="1:18" ht="25.5">
      <c r="A35" s="239"/>
      <c r="B35" s="155"/>
      <c r="C35" s="135"/>
      <c r="D35" s="135"/>
      <c r="E35" s="135"/>
      <c r="F35" s="135"/>
      <c r="G35" s="230" t="s">
        <v>79</v>
      </c>
      <c r="H35" s="230" t="s">
        <v>81</v>
      </c>
      <c r="I35" s="230" t="s">
        <v>83</v>
      </c>
      <c r="J35" s="230" t="s">
        <v>85</v>
      </c>
      <c r="K35" s="230" t="s">
        <v>87</v>
      </c>
      <c r="L35" s="230" t="s">
        <v>89</v>
      </c>
      <c r="M35" s="230" t="s">
        <v>91</v>
      </c>
      <c r="N35" s="230" t="s">
        <v>93</v>
      </c>
      <c r="O35" s="230" t="s">
        <v>95</v>
      </c>
      <c r="P35" s="230" t="s">
        <v>97</v>
      </c>
      <c r="Q35" s="113"/>
      <c r="R35" s="113"/>
    </row>
    <row r="36" spans="1:18" ht="15" customHeight="1">
      <c r="A36" s="239"/>
      <c r="B36" s="139" t="s">
        <v>78</v>
      </c>
      <c r="C36" s="160" t="s">
        <v>137</v>
      </c>
      <c r="D36" s="106"/>
      <c r="E36" s="139"/>
      <c r="F36" s="135"/>
      <c r="G36" s="256"/>
      <c r="H36" s="256"/>
      <c r="I36" s="256"/>
      <c r="J36" s="256"/>
      <c r="K36" s="256"/>
      <c r="L36" s="256"/>
      <c r="M36" s="256"/>
      <c r="N36" s="256"/>
      <c r="O36" s="256"/>
      <c r="P36" s="256"/>
      <c r="Q36" s="113"/>
      <c r="R36" s="113"/>
    </row>
    <row r="37" spans="1:18" ht="15" customHeight="1">
      <c r="A37" s="239"/>
      <c r="B37" s="139" t="s">
        <v>80</v>
      </c>
      <c r="C37" s="160" t="s">
        <v>138</v>
      </c>
      <c r="D37" s="106"/>
      <c r="E37" s="139"/>
      <c r="F37" s="135"/>
      <c r="G37" s="256"/>
      <c r="H37" s="256"/>
      <c r="I37" s="256"/>
      <c r="J37" s="256"/>
      <c r="K37" s="256"/>
      <c r="L37" s="256"/>
      <c r="M37" s="256"/>
      <c r="N37" s="256"/>
      <c r="O37" s="256"/>
      <c r="P37" s="256"/>
      <c r="Q37" s="113"/>
      <c r="R37" s="113"/>
    </row>
    <row r="38" spans="1:18" ht="15" customHeight="1">
      <c r="A38" s="239"/>
      <c r="B38" s="139" t="s">
        <v>82</v>
      </c>
      <c r="C38" s="160" t="s">
        <v>139</v>
      </c>
      <c r="D38" s="106"/>
      <c r="E38" s="139"/>
      <c r="F38" s="135"/>
      <c r="G38" s="256"/>
      <c r="H38" s="256"/>
      <c r="I38" s="256"/>
      <c r="J38" s="256"/>
      <c r="K38" s="256"/>
      <c r="L38" s="256"/>
      <c r="M38" s="256"/>
      <c r="N38" s="256"/>
      <c r="O38" s="256"/>
      <c r="P38" s="256"/>
      <c r="Q38" s="113"/>
      <c r="R38" s="113"/>
    </row>
    <row r="39" spans="1:18" ht="15" customHeight="1">
      <c r="A39" s="239"/>
      <c r="B39" s="139" t="s">
        <v>84</v>
      </c>
      <c r="C39" s="160" t="s">
        <v>140</v>
      </c>
      <c r="D39" s="106"/>
      <c r="E39" s="139"/>
      <c r="F39" s="135"/>
      <c r="G39" s="256"/>
      <c r="H39" s="256"/>
      <c r="I39" s="256"/>
      <c r="J39" s="256"/>
      <c r="K39" s="256"/>
      <c r="L39" s="256"/>
      <c r="M39" s="256"/>
      <c r="N39" s="256"/>
      <c r="O39" s="256"/>
      <c r="P39" s="256"/>
      <c r="Q39" s="113"/>
      <c r="R39" s="113"/>
    </row>
    <row r="40" spans="1:18" ht="15" customHeight="1">
      <c r="A40" s="239"/>
      <c r="B40" s="139" t="s">
        <v>86</v>
      </c>
      <c r="C40" s="160" t="s">
        <v>141</v>
      </c>
      <c r="D40" s="106"/>
      <c r="E40" s="139"/>
      <c r="F40" s="135"/>
      <c r="G40" s="256"/>
      <c r="H40" s="256"/>
      <c r="I40" s="256"/>
      <c r="J40" s="256"/>
      <c r="K40" s="256"/>
      <c r="L40" s="256"/>
      <c r="M40" s="256"/>
      <c r="N40" s="256"/>
      <c r="O40" s="256"/>
      <c r="P40" s="256"/>
      <c r="Q40" s="113"/>
      <c r="R40" s="113"/>
    </row>
    <row r="41" spans="1:18" ht="15" customHeight="1">
      <c r="A41" s="239"/>
      <c r="B41" s="139" t="s">
        <v>88</v>
      </c>
      <c r="C41" s="160" t="s">
        <v>142</v>
      </c>
      <c r="D41" s="106"/>
      <c r="E41" s="139"/>
      <c r="F41" s="135"/>
      <c r="G41" s="256"/>
      <c r="H41" s="256"/>
      <c r="I41" s="256"/>
      <c r="J41" s="256"/>
      <c r="K41" s="256"/>
      <c r="L41" s="256"/>
      <c r="M41" s="256"/>
      <c r="N41" s="256"/>
      <c r="O41" s="256"/>
      <c r="P41" s="256"/>
      <c r="Q41" s="113"/>
      <c r="R41" s="113"/>
    </row>
    <row r="42" spans="1:18" ht="15" customHeight="1">
      <c r="A42" s="239"/>
      <c r="B42" s="139" t="s">
        <v>90</v>
      </c>
      <c r="C42" s="160" t="s">
        <v>143</v>
      </c>
      <c r="D42" s="106"/>
      <c r="E42" s="139"/>
      <c r="F42" s="135"/>
      <c r="G42" s="256"/>
      <c r="H42" s="256"/>
      <c r="I42" s="256"/>
      <c r="J42" s="256"/>
      <c r="K42" s="256"/>
      <c r="L42" s="256"/>
      <c r="M42" s="256"/>
      <c r="N42" s="256"/>
      <c r="O42" s="256"/>
      <c r="P42" s="256"/>
      <c r="Q42" s="113"/>
      <c r="R42" s="113"/>
    </row>
    <row r="43" spans="1:18" ht="15" customHeight="1">
      <c r="A43" s="239"/>
      <c r="B43" s="139" t="s">
        <v>92</v>
      </c>
      <c r="C43" s="160" t="s">
        <v>144</v>
      </c>
      <c r="D43" s="106"/>
      <c r="E43" s="139"/>
      <c r="F43" s="135"/>
      <c r="G43" s="256"/>
      <c r="H43" s="256"/>
      <c r="I43" s="256"/>
      <c r="J43" s="256"/>
      <c r="K43" s="256"/>
      <c r="L43" s="256"/>
      <c r="M43" s="256"/>
      <c r="N43" s="256"/>
      <c r="O43" s="256"/>
      <c r="P43" s="256"/>
      <c r="Q43" s="113"/>
      <c r="R43" s="113"/>
    </row>
    <row r="44" spans="1:18" ht="15" customHeight="1">
      <c r="A44" s="239"/>
      <c r="B44" s="139" t="s">
        <v>94</v>
      </c>
      <c r="C44" s="160" t="s">
        <v>145</v>
      </c>
      <c r="D44" s="106"/>
      <c r="E44" s="139"/>
      <c r="F44" s="135"/>
      <c r="G44" s="256"/>
      <c r="H44" s="256"/>
      <c r="I44" s="256"/>
      <c r="J44" s="256"/>
      <c r="K44" s="256"/>
      <c r="L44" s="256"/>
      <c r="M44" s="256"/>
      <c r="N44" s="256"/>
      <c r="O44" s="256"/>
      <c r="P44" s="256"/>
      <c r="Q44" s="113"/>
      <c r="R44" s="113"/>
    </row>
    <row r="45" spans="1:18" ht="15" customHeight="1">
      <c r="A45" s="239"/>
      <c r="B45" s="139" t="s">
        <v>96</v>
      </c>
      <c r="C45" s="160" t="s">
        <v>146</v>
      </c>
      <c r="D45" s="106"/>
      <c r="E45" s="139"/>
      <c r="F45" s="135"/>
      <c r="G45" s="310"/>
      <c r="H45" s="310"/>
      <c r="I45" s="310"/>
      <c r="J45" s="310"/>
      <c r="K45" s="310"/>
      <c r="L45" s="310"/>
      <c r="M45" s="310"/>
      <c r="N45" s="310"/>
      <c r="O45" s="310"/>
      <c r="P45" s="310"/>
      <c r="Q45" s="113"/>
      <c r="R45" s="113"/>
    </row>
    <row r="46" spans="1:18" ht="15" customHeight="1">
      <c r="A46" s="239"/>
      <c r="B46" s="302"/>
      <c r="C46" s="303"/>
      <c r="D46" s="304"/>
      <c r="E46" s="302"/>
      <c r="F46" s="305"/>
      <c r="G46" s="312"/>
      <c r="H46" s="312"/>
      <c r="I46" s="312"/>
      <c r="J46" s="312"/>
      <c r="K46" s="312"/>
      <c r="L46" s="312"/>
      <c r="M46" s="312"/>
      <c r="N46" s="312"/>
      <c r="O46" s="312"/>
      <c r="P46" s="312"/>
      <c r="Q46" s="113"/>
      <c r="R46" s="113"/>
    </row>
    <row r="47" spans="1:18" ht="15" customHeight="1">
      <c r="A47" s="239"/>
      <c r="B47" s="157"/>
      <c r="C47" s="133" t="s">
        <v>98</v>
      </c>
      <c r="D47" s="135"/>
      <c r="E47" s="135"/>
      <c r="F47" s="135"/>
      <c r="G47" s="311">
        <f>SUM(G36:G45)</f>
        <v>0</v>
      </c>
      <c r="H47" s="311">
        <f t="shared" ref="H47:P47" si="1">SUM(H36:H45)</f>
        <v>0</v>
      </c>
      <c r="I47" s="311">
        <f t="shared" si="1"/>
        <v>0</v>
      </c>
      <c r="J47" s="311">
        <f t="shared" si="1"/>
        <v>0</v>
      </c>
      <c r="K47" s="311">
        <f t="shared" si="1"/>
        <v>0</v>
      </c>
      <c r="L47" s="311">
        <f t="shared" si="1"/>
        <v>0</v>
      </c>
      <c r="M47" s="311">
        <f t="shared" si="1"/>
        <v>0</v>
      </c>
      <c r="N47" s="311">
        <f t="shared" si="1"/>
        <v>0</v>
      </c>
      <c r="O47" s="311">
        <f t="shared" si="1"/>
        <v>0</v>
      </c>
      <c r="P47" s="311">
        <f t="shared" si="1"/>
        <v>0</v>
      </c>
      <c r="Q47" s="113"/>
      <c r="R47" s="113"/>
    </row>
    <row r="48" spans="1:18" ht="17.100000000000001" customHeight="1">
      <c r="A48" s="239"/>
      <c r="B48" s="135"/>
      <c r="C48" s="135"/>
      <c r="D48" s="135"/>
      <c r="E48" s="135"/>
      <c r="F48" s="135"/>
      <c r="G48" s="135"/>
      <c r="H48" s="252"/>
      <c r="I48" s="252"/>
      <c r="J48" s="252"/>
      <c r="K48" s="253"/>
      <c r="L48" s="113"/>
      <c r="M48" s="113"/>
      <c r="N48" s="113"/>
      <c r="O48" s="113"/>
      <c r="P48" s="113"/>
      <c r="Q48" s="113"/>
      <c r="R48" s="113"/>
    </row>
    <row r="49" spans="1:18" ht="17.100000000000001" customHeight="1">
      <c r="A49" s="239"/>
      <c r="B49" s="155"/>
      <c r="C49" s="135"/>
      <c r="D49" s="135"/>
      <c r="E49" s="135"/>
      <c r="F49" s="135"/>
      <c r="G49" s="135"/>
      <c r="H49" s="135"/>
      <c r="I49" s="253"/>
      <c r="J49" s="253"/>
      <c r="K49" s="113"/>
      <c r="L49" s="113"/>
      <c r="M49" s="113"/>
      <c r="N49" s="113"/>
      <c r="O49" s="113"/>
      <c r="P49" s="113"/>
      <c r="Q49" s="113"/>
      <c r="R49" s="113"/>
    </row>
    <row r="50" spans="1:18" ht="21" customHeight="1">
      <c r="A50" s="240">
        <v>5.3</v>
      </c>
      <c r="B50" s="174" t="s">
        <v>237</v>
      </c>
      <c r="C50" s="175"/>
      <c r="D50" s="176"/>
      <c r="E50" s="176"/>
      <c r="F50" s="176"/>
      <c r="G50" s="176"/>
      <c r="H50" s="176"/>
      <c r="I50" s="176"/>
      <c r="J50" s="176"/>
      <c r="K50" s="176"/>
      <c r="L50" s="224"/>
      <c r="M50" s="224"/>
      <c r="N50" s="224"/>
      <c r="O50" s="224"/>
      <c r="P50" s="224"/>
      <c r="Q50" s="113"/>
      <c r="R50" s="113"/>
    </row>
    <row r="51" spans="1:18" ht="17.100000000000001" customHeight="1">
      <c r="A51" s="240"/>
      <c r="B51" s="133"/>
      <c r="C51" s="134"/>
      <c r="D51" s="135"/>
      <c r="E51" s="135"/>
      <c r="F51" s="135"/>
      <c r="G51" s="135"/>
      <c r="H51" s="135"/>
      <c r="I51" s="135"/>
      <c r="J51" s="135"/>
      <c r="K51" s="135"/>
      <c r="L51" s="113"/>
      <c r="M51" s="113"/>
      <c r="N51" s="113"/>
      <c r="O51" s="113"/>
      <c r="P51" s="113"/>
      <c r="Q51" s="113"/>
      <c r="R51" s="113"/>
    </row>
    <row r="52" spans="1:18" ht="21" customHeight="1">
      <c r="A52" s="240"/>
      <c r="B52" s="133"/>
      <c r="C52" s="134"/>
      <c r="D52" s="135"/>
      <c r="E52" s="135"/>
      <c r="F52" s="135"/>
      <c r="G52" s="350" t="s">
        <v>167</v>
      </c>
      <c r="H52" s="351"/>
      <c r="I52" s="351"/>
      <c r="J52" s="351"/>
      <c r="K52" s="351"/>
      <c r="L52" s="351"/>
      <c r="M52" s="351"/>
      <c r="N52" s="351"/>
      <c r="O52" s="351"/>
      <c r="P52" s="352"/>
      <c r="Q52" s="113"/>
      <c r="R52" s="113"/>
    </row>
    <row r="53" spans="1:18" ht="25.5">
      <c r="A53" s="239"/>
      <c r="B53" s="155"/>
      <c r="C53" s="135"/>
      <c r="D53" s="135"/>
      <c r="E53" s="135"/>
      <c r="F53" s="135"/>
      <c r="G53" s="230" t="s">
        <v>79</v>
      </c>
      <c r="H53" s="230" t="s">
        <v>81</v>
      </c>
      <c r="I53" s="230" t="s">
        <v>83</v>
      </c>
      <c r="J53" s="230" t="s">
        <v>85</v>
      </c>
      <c r="K53" s="230" t="s">
        <v>87</v>
      </c>
      <c r="L53" s="230" t="s">
        <v>89</v>
      </c>
      <c r="M53" s="230" t="s">
        <v>91</v>
      </c>
      <c r="N53" s="230" t="s">
        <v>93</v>
      </c>
      <c r="O53" s="230" t="s">
        <v>95</v>
      </c>
      <c r="P53" s="230" t="s">
        <v>97</v>
      </c>
      <c r="Q53" s="113"/>
      <c r="R53" s="113"/>
    </row>
    <row r="54" spans="1:18" ht="15" customHeight="1">
      <c r="A54" s="239"/>
      <c r="B54" s="139" t="s">
        <v>78</v>
      </c>
      <c r="C54" s="160" t="s">
        <v>137</v>
      </c>
      <c r="D54" s="106"/>
      <c r="E54" s="139"/>
      <c r="F54" s="135"/>
      <c r="G54" s="256"/>
      <c r="H54" s="256"/>
      <c r="I54" s="256"/>
      <c r="J54" s="256"/>
      <c r="K54" s="256"/>
      <c r="L54" s="256"/>
      <c r="M54" s="256"/>
      <c r="N54" s="256"/>
      <c r="O54" s="256"/>
      <c r="P54" s="256"/>
      <c r="Q54" s="113"/>
      <c r="R54" s="113"/>
    </row>
    <row r="55" spans="1:18" ht="15" customHeight="1">
      <c r="A55" s="239"/>
      <c r="B55" s="139" t="s">
        <v>80</v>
      </c>
      <c r="C55" s="160" t="s">
        <v>138</v>
      </c>
      <c r="D55" s="106"/>
      <c r="E55" s="139"/>
      <c r="F55" s="135"/>
      <c r="G55" s="256"/>
      <c r="H55" s="256"/>
      <c r="I55" s="256"/>
      <c r="J55" s="256"/>
      <c r="K55" s="256"/>
      <c r="L55" s="256"/>
      <c r="M55" s="256"/>
      <c r="N55" s="256"/>
      <c r="O55" s="256"/>
      <c r="P55" s="256"/>
      <c r="Q55" s="113"/>
      <c r="R55" s="113"/>
    </row>
    <row r="56" spans="1:18" ht="15" customHeight="1">
      <c r="A56" s="239"/>
      <c r="B56" s="139" t="s">
        <v>82</v>
      </c>
      <c r="C56" s="160" t="s">
        <v>139</v>
      </c>
      <c r="D56" s="106"/>
      <c r="E56" s="139"/>
      <c r="F56" s="135"/>
      <c r="G56" s="256"/>
      <c r="H56" s="256"/>
      <c r="I56" s="256"/>
      <c r="J56" s="256"/>
      <c r="K56" s="256"/>
      <c r="L56" s="256"/>
      <c r="M56" s="256"/>
      <c r="N56" s="256"/>
      <c r="O56" s="256"/>
      <c r="P56" s="256"/>
      <c r="Q56" s="113"/>
      <c r="R56" s="113"/>
    </row>
    <row r="57" spans="1:18" ht="15" customHeight="1">
      <c r="A57" s="239"/>
      <c r="B57" s="139" t="s">
        <v>84</v>
      </c>
      <c r="C57" s="160" t="s">
        <v>140</v>
      </c>
      <c r="D57" s="106"/>
      <c r="E57" s="139"/>
      <c r="F57" s="135"/>
      <c r="G57" s="256"/>
      <c r="H57" s="256"/>
      <c r="I57" s="256"/>
      <c r="J57" s="256"/>
      <c r="K57" s="256"/>
      <c r="L57" s="256"/>
      <c r="M57" s="256"/>
      <c r="N57" s="256"/>
      <c r="O57" s="256"/>
      <c r="P57" s="256"/>
      <c r="Q57" s="113"/>
      <c r="R57" s="113"/>
    </row>
    <row r="58" spans="1:18" ht="15" customHeight="1">
      <c r="A58" s="239"/>
      <c r="B58" s="139" t="s">
        <v>86</v>
      </c>
      <c r="C58" s="160" t="s">
        <v>141</v>
      </c>
      <c r="D58" s="106"/>
      <c r="E58" s="139"/>
      <c r="F58" s="135"/>
      <c r="G58" s="256"/>
      <c r="H58" s="256"/>
      <c r="I58" s="256"/>
      <c r="J58" s="256"/>
      <c r="K58" s="256"/>
      <c r="L58" s="256"/>
      <c r="M58" s="256"/>
      <c r="N58" s="256"/>
      <c r="O58" s="256"/>
      <c r="P58" s="256"/>
      <c r="Q58" s="113"/>
      <c r="R58" s="113"/>
    </row>
    <row r="59" spans="1:18" ht="15" customHeight="1">
      <c r="A59" s="239"/>
      <c r="B59" s="139" t="s">
        <v>88</v>
      </c>
      <c r="C59" s="160" t="s">
        <v>142</v>
      </c>
      <c r="D59" s="106"/>
      <c r="E59" s="139"/>
      <c r="F59" s="135"/>
      <c r="G59" s="256"/>
      <c r="H59" s="256"/>
      <c r="I59" s="256"/>
      <c r="J59" s="256"/>
      <c r="K59" s="256"/>
      <c r="L59" s="256"/>
      <c r="M59" s="256"/>
      <c r="N59" s="256"/>
      <c r="O59" s="256"/>
      <c r="P59" s="256"/>
      <c r="Q59" s="113"/>
      <c r="R59" s="113"/>
    </row>
    <row r="60" spans="1:18" ht="15" customHeight="1">
      <c r="A60" s="239"/>
      <c r="B60" s="139" t="s">
        <v>90</v>
      </c>
      <c r="C60" s="160" t="s">
        <v>143</v>
      </c>
      <c r="D60" s="106"/>
      <c r="E60" s="139"/>
      <c r="F60" s="135"/>
      <c r="G60" s="256"/>
      <c r="H60" s="256"/>
      <c r="I60" s="256"/>
      <c r="J60" s="256"/>
      <c r="K60" s="256"/>
      <c r="L60" s="256"/>
      <c r="M60" s="256"/>
      <c r="N60" s="256"/>
      <c r="O60" s="256"/>
      <c r="P60" s="256"/>
      <c r="Q60" s="113"/>
      <c r="R60" s="113"/>
    </row>
    <row r="61" spans="1:18" ht="15" customHeight="1">
      <c r="A61" s="239"/>
      <c r="B61" s="139" t="s">
        <v>92</v>
      </c>
      <c r="C61" s="160" t="s">
        <v>144</v>
      </c>
      <c r="D61" s="106"/>
      <c r="E61" s="139"/>
      <c r="F61" s="135"/>
      <c r="G61" s="256"/>
      <c r="H61" s="256"/>
      <c r="I61" s="256"/>
      <c r="J61" s="256"/>
      <c r="K61" s="256"/>
      <c r="L61" s="256"/>
      <c r="M61" s="256"/>
      <c r="N61" s="256"/>
      <c r="O61" s="256"/>
      <c r="P61" s="256"/>
      <c r="Q61" s="113"/>
      <c r="R61" s="113"/>
    </row>
    <row r="62" spans="1:18" ht="15" customHeight="1">
      <c r="A62" s="239"/>
      <c r="B62" s="139" t="s">
        <v>94</v>
      </c>
      <c r="C62" s="160" t="s">
        <v>145</v>
      </c>
      <c r="D62" s="106"/>
      <c r="E62" s="139"/>
      <c r="F62" s="135"/>
      <c r="G62" s="256"/>
      <c r="H62" s="256"/>
      <c r="I62" s="256"/>
      <c r="J62" s="256"/>
      <c r="K62" s="256"/>
      <c r="L62" s="256"/>
      <c r="M62" s="256"/>
      <c r="N62" s="256"/>
      <c r="O62" s="256"/>
      <c r="P62" s="256"/>
      <c r="Q62" s="113"/>
      <c r="R62" s="113"/>
    </row>
    <row r="63" spans="1:18" ht="15" customHeight="1">
      <c r="A63" s="239"/>
      <c r="B63" s="139" t="s">
        <v>96</v>
      </c>
      <c r="C63" s="160" t="s">
        <v>146</v>
      </c>
      <c r="D63" s="106"/>
      <c r="E63" s="139"/>
      <c r="F63" s="135"/>
      <c r="G63" s="310"/>
      <c r="H63" s="310"/>
      <c r="I63" s="310"/>
      <c r="J63" s="310"/>
      <c r="K63" s="310"/>
      <c r="L63" s="310"/>
      <c r="M63" s="310"/>
      <c r="N63" s="310"/>
      <c r="O63" s="310"/>
      <c r="P63" s="310"/>
      <c r="Q63" s="113"/>
      <c r="R63" s="113"/>
    </row>
    <row r="64" spans="1:18" ht="15" customHeight="1">
      <c r="A64" s="239"/>
      <c r="B64" s="302"/>
      <c r="C64" s="303"/>
      <c r="D64" s="304"/>
      <c r="E64" s="302"/>
      <c r="F64" s="305"/>
      <c r="G64" s="312"/>
      <c r="H64" s="312"/>
      <c r="I64" s="312"/>
      <c r="J64" s="312"/>
      <c r="K64" s="312"/>
      <c r="L64" s="312"/>
      <c r="M64" s="312"/>
      <c r="N64" s="312"/>
      <c r="O64" s="312"/>
      <c r="P64" s="312"/>
      <c r="Q64" s="113"/>
      <c r="R64" s="113"/>
    </row>
    <row r="65" spans="1:18" ht="15" customHeight="1">
      <c r="A65" s="239"/>
      <c r="B65" s="157"/>
      <c r="C65" s="133" t="s">
        <v>98</v>
      </c>
      <c r="D65" s="135"/>
      <c r="E65" s="135"/>
      <c r="F65" s="135"/>
      <c r="G65" s="311">
        <f>SUM(G54:G63)</f>
        <v>0</v>
      </c>
      <c r="H65" s="311">
        <f t="shared" ref="H65:P65" si="2">SUM(H54:H63)</f>
        <v>0</v>
      </c>
      <c r="I65" s="311">
        <f t="shared" si="2"/>
        <v>0</v>
      </c>
      <c r="J65" s="311">
        <f t="shared" si="2"/>
        <v>0</v>
      </c>
      <c r="K65" s="311">
        <f t="shared" si="2"/>
        <v>0</v>
      </c>
      <c r="L65" s="311">
        <f t="shared" si="2"/>
        <v>0</v>
      </c>
      <c r="M65" s="311">
        <f t="shared" si="2"/>
        <v>0</v>
      </c>
      <c r="N65" s="311">
        <f t="shared" si="2"/>
        <v>0</v>
      </c>
      <c r="O65" s="311">
        <f t="shared" si="2"/>
        <v>0</v>
      </c>
      <c r="P65" s="311">
        <f t="shared" si="2"/>
        <v>0</v>
      </c>
      <c r="Q65" s="113"/>
      <c r="R65" s="113"/>
    </row>
    <row r="66" spans="1:18" ht="17.100000000000001" customHeight="1">
      <c r="A66" s="239"/>
      <c r="B66" s="155"/>
      <c r="C66" s="135"/>
      <c r="D66" s="135"/>
      <c r="E66" s="135"/>
      <c r="F66" s="135"/>
      <c r="G66" s="135"/>
      <c r="H66" s="135"/>
      <c r="I66" s="253"/>
      <c r="J66" s="253"/>
      <c r="K66" s="113"/>
      <c r="L66" s="113"/>
      <c r="M66" s="113"/>
      <c r="N66" s="113"/>
      <c r="O66" s="113"/>
      <c r="P66" s="113"/>
      <c r="Q66" s="113"/>
      <c r="R66" s="113"/>
    </row>
    <row r="67" spans="1:18" ht="16.5" customHeight="1">
      <c r="A67" s="239"/>
      <c r="B67" s="155"/>
      <c r="C67" s="135"/>
      <c r="D67" s="135"/>
      <c r="E67" s="135"/>
      <c r="F67" s="135"/>
      <c r="G67" s="135"/>
      <c r="H67" s="135"/>
      <c r="I67" s="253"/>
      <c r="J67" s="253"/>
      <c r="K67" s="113"/>
      <c r="L67" s="113"/>
      <c r="M67" s="113"/>
      <c r="N67" s="113"/>
      <c r="O67" s="113"/>
      <c r="P67" s="113"/>
      <c r="Q67" s="113"/>
      <c r="R67" s="113"/>
    </row>
    <row r="68" spans="1:18" ht="21" customHeight="1">
      <c r="A68" s="240">
        <v>5.4</v>
      </c>
      <c r="B68" s="174" t="s">
        <v>238</v>
      </c>
      <c r="C68" s="175"/>
      <c r="D68" s="176"/>
      <c r="E68" s="176"/>
      <c r="F68" s="176"/>
      <c r="G68" s="176"/>
      <c r="H68" s="176"/>
      <c r="I68" s="176"/>
      <c r="J68" s="176"/>
      <c r="K68" s="176"/>
      <c r="L68" s="224"/>
      <c r="M68" s="224"/>
      <c r="N68" s="224"/>
      <c r="O68" s="224"/>
      <c r="P68" s="224"/>
      <c r="Q68" s="113"/>
      <c r="R68" s="113"/>
    </row>
    <row r="69" spans="1:18" ht="17.100000000000001" customHeight="1">
      <c r="A69" s="240"/>
      <c r="B69" s="133"/>
      <c r="C69" s="134"/>
      <c r="D69" s="135"/>
      <c r="E69" s="135"/>
      <c r="F69" s="135"/>
      <c r="G69" s="135"/>
      <c r="H69" s="135"/>
      <c r="I69" s="135"/>
      <c r="J69" s="135"/>
      <c r="K69" s="135"/>
      <c r="L69" s="113"/>
      <c r="M69" s="113"/>
      <c r="N69" s="113"/>
      <c r="O69" s="113"/>
      <c r="P69" s="113"/>
      <c r="Q69" s="113"/>
      <c r="R69" s="113"/>
    </row>
    <row r="70" spans="1:18" ht="21" customHeight="1">
      <c r="A70" s="240"/>
      <c r="B70" s="133"/>
      <c r="C70" s="134"/>
      <c r="D70" s="135"/>
      <c r="E70" s="135"/>
      <c r="F70" s="135"/>
      <c r="G70" s="350" t="s">
        <v>167</v>
      </c>
      <c r="H70" s="351"/>
      <c r="I70" s="351"/>
      <c r="J70" s="351"/>
      <c r="K70" s="351"/>
      <c r="L70" s="351"/>
      <c r="M70" s="351"/>
      <c r="N70" s="351"/>
      <c r="O70" s="351"/>
      <c r="P70" s="352"/>
      <c r="Q70" s="113"/>
      <c r="R70" s="113"/>
    </row>
    <row r="71" spans="1:18" ht="25.5">
      <c r="A71" s="239"/>
      <c r="B71" s="155"/>
      <c r="C71" s="135"/>
      <c r="D71" s="135"/>
      <c r="E71" s="135"/>
      <c r="F71" s="135"/>
      <c r="G71" s="230" t="s">
        <v>79</v>
      </c>
      <c r="H71" s="230" t="s">
        <v>81</v>
      </c>
      <c r="I71" s="230" t="s">
        <v>83</v>
      </c>
      <c r="J71" s="230" t="s">
        <v>85</v>
      </c>
      <c r="K71" s="230" t="s">
        <v>87</v>
      </c>
      <c r="L71" s="230" t="s">
        <v>89</v>
      </c>
      <c r="M71" s="230" t="s">
        <v>91</v>
      </c>
      <c r="N71" s="230" t="s">
        <v>93</v>
      </c>
      <c r="O71" s="230" t="s">
        <v>95</v>
      </c>
      <c r="P71" s="230" t="s">
        <v>97</v>
      </c>
      <c r="Q71" s="113"/>
      <c r="R71" s="113"/>
    </row>
    <row r="72" spans="1:18" ht="15" customHeight="1">
      <c r="A72" s="239"/>
      <c r="B72" s="139" t="s">
        <v>78</v>
      </c>
      <c r="C72" s="160" t="s">
        <v>137</v>
      </c>
      <c r="D72" s="106"/>
      <c r="E72" s="139"/>
      <c r="F72" s="135"/>
      <c r="G72" s="256"/>
      <c r="H72" s="256"/>
      <c r="I72" s="256"/>
      <c r="J72" s="256"/>
      <c r="K72" s="256"/>
      <c r="L72" s="256"/>
      <c r="M72" s="256"/>
      <c r="N72" s="256"/>
      <c r="O72" s="256"/>
      <c r="P72" s="256"/>
      <c r="Q72" s="113"/>
      <c r="R72" s="113"/>
    </row>
    <row r="73" spans="1:18" ht="15" customHeight="1">
      <c r="A73" s="239"/>
      <c r="B73" s="139" t="s">
        <v>80</v>
      </c>
      <c r="C73" s="160" t="s">
        <v>138</v>
      </c>
      <c r="D73" s="106"/>
      <c r="E73" s="139"/>
      <c r="F73" s="135"/>
      <c r="G73" s="256"/>
      <c r="H73" s="256"/>
      <c r="I73" s="256"/>
      <c r="J73" s="256"/>
      <c r="K73" s="256"/>
      <c r="L73" s="256"/>
      <c r="M73" s="256"/>
      <c r="N73" s="256"/>
      <c r="O73" s="256"/>
      <c r="P73" s="256"/>
      <c r="Q73" s="113"/>
      <c r="R73" s="113"/>
    </row>
    <row r="74" spans="1:18" ht="15" customHeight="1">
      <c r="A74" s="239"/>
      <c r="B74" s="139" t="s">
        <v>82</v>
      </c>
      <c r="C74" s="160" t="s">
        <v>139</v>
      </c>
      <c r="D74" s="106"/>
      <c r="E74" s="139"/>
      <c r="F74" s="135"/>
      <c r="G74" s="256"/>
      <c r="H74" s="256"/>
      <c r="I74" s="256"/>
      <c r="J74" s="256"/>
      <c r="K74" s="256"/>
      <c r="L74" s="256"/>
      <c r="M74" s="256"/>
      <c r="N74" s="256"/>
      <c r="O74" s="256"/>
      <c r="P74" s="256"/>
      <c r="Q74" s="113"/>
      <c r="R74" s="113"/>
    </row>
    <row r="75" spans="1:18" ht="15" customHeight="1">
      <c r="A75" s="239"/>
      <c r="B75" s="139" t="s">
        <v>84</v>
      </c>
      <c r="C75" s="160" t="s">
        <v>140</v>
      </c>
      <c r="D75" s="106"/>
      <c r="E75" s="139"/>
      <c r="F75" s="135"/>
      <c r="G75" s="256"/>
      <c r="H75" s="256"/>
      <c r="I75" s="256"/>
      <c r="J75" s="256"/>
      <c r="K75" s="256"/>
      <c r="L75" s="256"/>
      <c r="M75" s="256"/>
      <c r="N75" s="256"/>
      <c r="O75" s="256"/>
      <c r="P75" s="256"/>
      <c r="Q75" s="113"/>
      <c r="R75" s="113"/>
    </row>
    <row r="76" spans="1:18" ht="15" customHeight="1">
      <c r="A76" s="239"/>
      <c r="B76" s="139" t="s">
        <v>86</v>
      </c>
      <c r="C76" s="160" t="s">
        <v>141</v>
      </c>
      <c r="D76" s="106"/>
      <c r="E76" s="139"/>
      <c r="F76" s="135"/>
      <c r="G76" s="256"/>
      <c r="H76" s="256"/>
      <c r="I76" s="256"/>
      <c r="J76" s="256"/>
      <c r="K76" s="256"/>
      <c r="L76" s="256"/>
      <c r="M76" s="256"/>
      <c r="N76" s="256"/>
      <c r="O76" s="256"/>
      <c r="P76" s="256"/>
      <c r="Q76" s="113"/>
      <c r="R76" s="113"/>
    </row>
    <row r="77" spans="1:18" ht="15" customHeight="1">
      <c r="A77" s="239"/>
      <c r="B77" s="139" t="s">
        <v>88</v>
      </c>
      <c r="C77" s="160" t="s">
        <v>142</v>
      </c>
      <c r="D77" s="106"/>
      <c r="E77" s="139"/>
      <c r="F77" s="135"/>
      <c r="G77" s="256"/>
      <c r="H77" s="256"/>
      <c r="I77" s="256"/>
      <c r="J77" s="256"/>
      <c r="K77" s="256"/>
      <c r="L77" s="256"/>
      <c r="M77" s="256"/>
      <c r="N77" s="256"/>
      <c r="O77" s="256"/>
      <c r="P77" s="256"/>
      <c r="Q77" s="113"/>
      <c r="R77" s="113"/>
    </row>
    <row r="78" spans="1:18" ht="15" customHeight="1">
      <c r="A78" s="239"/>
      <c r="B78" s="139" t="s">
        <v>90</v>
      </c>
      <c r="C78" s="160" t="s">
        <v>143</v>
      </c>
      <c r="D78" s="106"/>
      <c r="E78" s="139"/>
      <c r="F78" s="135"/>
      <c r="G78" s="256"/>
      <c r="H78" s="256"/>
      <c r="I78" s="256"/>
      <c r="J78" s="256"/>
      <c r="K78" s="256"/>
      <c r="L78" s="256"/>
      <c r="M78" s="256"/>
      <c r="N78" s="256"/>
      <c r="O78" s="256"/>
      <c r="P78" s="256"/>
      <c r="Q78" s="113"/>
      <c r="R78" s="113"/>
    </row>
    <row r="79" spans="1:18" ht="15" customHeight="1">
      <c r="A79" s="239"/>
      <c r="B79" s="139" t="s">
        <v>92</v>
      </c>
      <c r="C79" s="160" t="s">
        <v>144</v>
      </c>
      <c r="D79" s="106"/>
      <c r="E79" s="139"/>
      <c r="F79" s="135"/>
      <c r="G79" s="256"/>
      <c r="H79" s="256"/>
      <c r="I79" s="256"/>
      <c r="J79" s="256"/>
      <c r="K79" s="256"/>
      <c r="L79" s="257"/>
      <c r="M79" s="256"/>
      <c r="N79" s="256"/>
      <c r="O79" s="256"/>
      <c r="P79" s="256"/>
      <c r="Q79" s="113"/>
      <c r="R79" s="113"/>
    </row>
    <row r="80" spans="1:18" ht="15" customHeight="1">
      <c r="A80" s="239"/>
      <c r="B80" s="139" t="s">
        <v>94</v>
      </c>
      <c r="C80" s="160" t="s">
        <v>145</v>
      </c>
      <c r="D80" s="106"/>
      <c r="E80" s="139"/>
      <c r="F80" s="135"/>
      <c r="G80" s="256"/>
      <c r="H80" s="256"/>
      <c r="I80" s="256"/>
      <c r="J80" s="256"/>
      <c r="K80" s="256"/>
      <c r="L80" s="257"/>
      <c r="M80" s="257"/>
      <c r="N80" s="256"/>
      <c r="O80" s="256"/>
      <c r="P80" s="256"/>
      <c r="Q80" s="113"/>
      <c r="R80" s="113"/>
    </row>
    <row r="81" spans="1:18" ht="15" customHeight="1">
      <c r="A81" s="239"/>
      <c r="B81" s="139" t="s">
        <v>96</v>
      </c>
      <c r="C81" s="160" t="s">
        <v>146</v>
      </c>
      <c r="D81" s="106"/>
      <c r="E81" s="139"/>
      <c r="F81" s="135"/>
      <c r="G81" s="309"/>
      <c r="H81" s="309"/>
      <c r="I81" s="309"/>
      <c r="J81" s="309"/>
      <c r="K81" s="309"/>
      <c r="L81" s="309"/>
      <c r="M81" s="309"/>
      <c r="N81" s="309"/>
      <c r="O81" s="309"/>
      <c r="P81" s="309"/>
      <c r="Q81" s="113"/>
      <c r="R81" s="113"/>
    </row>
    <row r="82" spans="1:18" ht="15" customHeight="1">
      <c r="A82" s="239"/>
      <c r="B82" s="302"/>
      <c r="C82" s="303"/>
      <c r="D82" s="304"/>
      <c r="E82" s="302"/>
      <c r="F82" s="305"/>
      <c r="G82" s="312"/>
      <c r="H82" s="312"/>
      <c r="I82" s="312"/>
      <c r="J82" s="312"/>
      <c r="K82" s="312"/>
      <c r="L82" s="312"/>
      <c r="M82" s="312"/>
      <c r="N82" s="312"/>
      <c r="O82" s="312"/>
      <c r="P82" s="312"/>
      <c r="Q82" s="113"/>
      <c r="R82" s="113"/>
    </row>
    <row r="83" spans="1:18" ht="15" customHeight="1">
      <c r="A83" s="239"/>
      <c r="B83" s="157"/>
      <c r="C83" s="133" t="s">
        <v>98</v>
      </c>
      <c r="D83" s="135"/>
      <c r="E83" s="135"/>
      <c r="F83" s="135"/>
      <c r="G83" s="311">
        <f>SUM(G72:G81)</f>
        <v>0</v>
      </c>
      <c r="H83" s="311">
        <f t="shared" ref="H83:P83" si="3">SUM(H72:H81)</f>
        <v>0</v>
      </c>
      <c r="I83" s="311">
        <f t="shared" si="3"/>
        <v>0</v>
      </c>
      <c r="J83" s="311">
        <f t="shared" si="3"/>
        <v>0</v>
      </c>
      <c r="K83" s="311">
        <f t="shared" si="3"/>
        <v>0</v>
      </c>
      <c r="L83" s="311">
        <f t="shared" si="3"/>
        <v>0</v>
      </c>
      <c r="M83" s="311">
        <f t="shared" si="3"/>
        <v>0</v>
      </c>
      <c r="N83" s="311">
        <f t="shared" si="3"/>
        <v>0</v>
      </c>
      <c r="O83" s="311">
        <f t="shared" si="3"/>
        <v>0</v>
      </c>
      <c r="P83" s="311">
        <f t="shared" si="3"/>
        <v>0</v>
      </c>
      <c r="Q83" s="113"/>
      <c r="R83" s="113"/>
    </row>
    <row r="84" spans="1:18" ht="17.100000000000001" customHeight="1">
      <c r="A84" s="239"/>
      <c r="B84" s="157"/>
      <c r="C84" s="135"/>
      <c r="D84" s="135"/>
      <c r="E84" s="135"/>
      <c r="F84" s="135"/>
      <c r="G84" s="135"/>
      <c r="H84" s="135"/>
      <c r="I84" s="135"/>
      <c r="J84" s="135"/>
      <c r="K84" s="135"/>
      <c r="L84" s="113"/>
      <c r="M84" s="113"/>
      <c r="N84" s="113"/>
      <c r="O84" s="113"/>
      <c r="P84" s="113"/>
      <c r="Q84" s="113"/>
      <c r="R84" s="113"/>
    </row>
    <row r="85" spans="1:18" ht="17.100000000000001" customHeight="1">
      <c r="A85" s="239"/>
      <c r="B85" s="157"/>
      <c r="C85" s="135"/>
      <c r="D85" s="135"/>
      <c r="E85" s="135"/>
      <c r="F85" s="135"/>
      <c r="G85" s="135"/>
      <c r="H85" s="135"/>
      <c r="I85" s="135"/>
      <c r="J85" s="135"/>
      <c r="K85" s="135"/>
      <c r="L85" s="113"/>
      <c r="M85" s="113"/>
      <c r="N85" s="113"/>
      <c r="O85" s="113"/>
      <c r="P85" s="113"/>
      <c r="Q85" s="113"/>
      <c r="R85" s="113"/>
    </row>
    <row r="86" spans="1:18" ht="21" customHeight="1">
      <c r="A86" s="240">
        <v>5.5</v>
      </c>
      <c r="B86" s="174" t="s">
        <v>247</v>
      </c>
      <c r="C86" s="175"/>
      <c r="D86" s="176"/>
      <c r="E86" s="176"/>
      <c r="F86" s="176"/>
      <c r="G86" s="176"/>
      <c r="H86" s="176"/>
      <c r="I86" s="176"/>
      <c r="J86" s="176"/>
      <c r="K86" s="176"/>
      <c r="L86" s="224"/>
      <c r="M86" s="224"/>
      <c r="N86" s="224"/>
      <c r="O86" s="224"/>
      <c r="P86" s="224"/>
      <c r="Q86" s="113"/>
      <c r="R86" s="113"/>
    </row>
    <row r="87" spans="1:18" ht="17.100000000000001" customHeight="1">
      <c r="A87" s="240"/>
      <c r="B87" s="133"/>
      <c r="C87" s="134"/>
      <c r="D87" s="135"/>
      <c r="E87" s="135"/>
      <c r="F87" s="135"/>
      <c r="G87" s="135"/>
      <c r="H87" s="135"/>
      <c r="I87" s="135"/>
      <c r="J87" s="135"/>
      <c r="K87" s="135"/>
      <c r="L87" s="113"/>
      <c r="M87" s="113"/>
      <c r="N87" s="113"/>
      <c r="O87" s="113"/>
      <c r="P87" s="113"/>
      <c r="Q87" s="113"/>
      <c r="R87" s="113"/>
    </row>
    <row r="88" spans="1:18" ht="21" customHeight="1">
      <c r="A88" s="240"/>
      <c r="B88" s="133"/>
      <c r="C88" s="134"/>
      <c r="D88" s="135"/>
      <c r="E88" s="135"/>
      <c r="F88" s="135"/>
      <c r="G88" s="350" t="s">
        <v>167</v>
      </c>
      <c r="H88" s="351"/>
      <c r="I88" s="351"/>
      <c r="J88" s="351"/>
      <c r="K88" s="351"/>
      <c r="L88" s="351"/>
      <c r="M88" s="351"/>
      <c r="N88" s="351"/>
      <c r="O88" s="351"/>
      <c r="P88" s="352"/>
      <c r="Q88" s="113"/>
      <c r="R88" s="113"/>
    </row>
    <row r="89" spans="1:18" ht="25.5">
      <c r="A89" s="239"/>
      <c r="B89" s="155"/>
      <c r="C89" s="135"/>
      <c r="D89" s="135"/>
      <c r="E89" s="135"/>
      <c r="F89" s="135"/>
      <c r="G89" s="230" t="s">
        <v>79</v>
      </c>
      <c r="H89" s="230" t="s">
        <v>81</v>
      </c>
      <c r="I89" s="230" t="s">
        <v>83</v>
      </c>
      <c r="J89" s="230" t="s">
        <v>85</v>
      </c>
      <c r="K89" s="230" t="s">
        <v>87</v>
      </c>
      <c r="L89" s="230" t="s">
        <v>89</v>
      </c>
      <c r="M89" s="230" t="s">
        <v>91</v>
      </c>
      <c r="N89" s="230" t="s">
        <v>93</v>
      </c>
      <c r="O89" s="230" t="s">
        <v>95</v>
      </c>
      <c r="P89" s="230" t="s">
        <v>97</v>
      </c>
      <c r="Q89" s="113"/>
      <c r="R89" s="113"/>
    </row>
    <row r="90" spans="1:18" ht="15" customHeight="1">
      <c r="A90" s="239"/>
      <c r="B90" s="139" t="s">
        <v>78</v>
      </c>
      <c r="C90" s="160" t="s">
        <v>137</v>
      </c>
      <c r="D90" s="106"/>
      <c r="E90" s="139"/>
      <c r="F90" s="135"/>
      <c r="G90" s="251">
        <f>G72+G36+G54+G18</f>
        <v>0</v>
      </c>
      <c r="H90" s="251">
        <f t="shared" ref="H90:P90" si="4">H72+H36+H54+H18</f>
        <v>0</v>
      </c>
      <c r="I90" s="251">
        <f t="shared" si="4"/>
        <v>0</v>
      </c>
      <c r="J90" s="251">
        <f t="shared" si="4"/>
        <v>0</v>
      </c>
      <c r="K90" s="251">
        <f t="shared" si="4"/>
        <v>0</v>
      </c>
      <c r="L90" s="251">
        <f t="shared" si="4"/>
        <v>0</v>
      </c>
      <c r="M90" s="251">
        <f t="shared" si="4"/>
        <v>0</v>
      </c>
      <c r="N90" s="251">
        <f t="shared" si="4"/>
        <v>0</v>
      </c>
      <c r="O90" s="251">
        <f t="shared" si="4"/>
        <v>0</v>
      </c>
      <c r="P90" s="251">
        <f t="shared" si="4"/>
        <v>0</v>
      </c>
      <c r="Q90" s="113"/>
      <c r="R90" s="113"/>
    </row>
    <row r="91" spans="1:18" ht="15" customHeight="1">
      <c r="A91" s="239"/>
      <c r="B91" s="139" t="s">
        <v>80</v>
      </c>
      <c r="C91" s="160" t="s">
        <v>138</v>
      </c>
      <c r="D91" s="106"/>
      <c r="E91" s="139"/>
      <c r="F91" s="135"/>
      <c r="G91" s="251">
        <f t="shared" ref="G91:P91" si="5">G73+G37+G55+G19</f>
        <v>0</v>
      </c>
      <c r="H91" s="251">
        <f t="shared" si="5"/>
        <v>0</v>
      </c>
      <c r="I91" s="251">
        <f t="shared" si="5"/>
        <v>0</v>
      </c>
      <c r="J91" s="251">
        <f t="shared" si="5"/>
        <v>0</v>
      </c>
      <c r="K91" s="251">
        <f t="shared" si="5"/>
        <v>0</v>
      </c>
      <c r="L91" s="251">
        <f t="shared" si="5"/>
        <v>0</v>
      </c>
      <c r="M91" s="251">
        <f t="shared" si="5"/>
        <v>0</v>
      </c>
      <c r="N91" s="251">
        <f t="shared" si="5"/>
        <v>0</v>
      </c>
      <c r="O91" s="251">
        <f t="shared" si="5"/>
        <v>0</v>
      </c>
      <c r="P91" s="251">
        <f t="shared" si="5"/>
        <v>0</v>
      </c>
      <c r="Q91" s="113"/>
      <c r="R91" s="113"/>
    </row>
    <row r="92" spans="1:18" ht="15" customHeight="1">
      <c r="A92" s="239"/>
      <c r="B92" s="139" t="s">
        <v>82</v>
      </c>
      <c r="C92" s="160" t="s">
        <v>139</v>
      </c>
      <c r="D92" s="106"/>
      <c r="E92" s="139"/>
      <c r="F92" s="135"/>
      <c r="G92" s="251">
        <f t="shared" ref="G92:P92" si="6">G74+G38+G56+G20</f>
        <v>0</v>
      </c>
      <c r="H92" s="251">
        <f t="shared" si="6"/>
        <v>0</v>
      </c>
      <c r="I92" s="251">
        <f t="shared" si="6"/>
        <v>0</v>
      </c>
      <c r="J92" s="251">
        <f t="shared" si="6"/>
        <v>0</v>
      </c>
      <c r="K92" s="251">
        <f t="shared" si="6"/>
        <v>0</v>
      </c>
      <c r="L92" s="251">
        <f t="shared" si="6"/>
        <v>0</v>
      </c>
      <c r="M92" s="251">
        <f t="shared" si="6"/>
        <v>0</v>
      </c>
      <c r="N92" s="251">
        <f t="shared" si="6"/>
        <v>0</v>
      </c>
      <c r="O92" s="251">
        <f t="shared" si="6"/>
        <v>0</v>
      </c>
      <c r="P92" s="251">
        <f t="shared" si="6"/>
        <v>0</v>
      </c>
      <c r="Q92" s="113"/>
      <c r="R92" s="113"/>
    </row>
    <row r="93" spans="1:18" ht="15" customHeight="1">
      <c r="A93" s="239"/>
      <c r="B93" s="139" t="s">
        <v>84</v>
      </c>
      <c r="C93" s="160" t="s">
        <v>140</v>
      </c>
      <c r="D93" s="106"/>
      <c r="E93" s="139"/>
      <c r="F93" s="135"/>
      <c r="G93" s="251">
        <f t="shared" ref="G93:P93" si="7">G75+G39+G57+G21</f>
        <v>0</v>
      </c>
      <c r="H93" s="251">
        <f t="shared" si="7"/>
        <v>0</v>
      </c>
      <c r="I93" s="251">
        <f t="shared" si="7"/>
        <v>0</v>
      </c>
      <c r="J93" s="251">
        <f t="shared" si="7"/>
        <v>0</v>
      </c>
      <c r="K93" s="251">
        <f t="shared" si="7"/>
        <v>0</v>
      </c>
      <c r="L93" s="251">
        <f t="shared" si="7"/>
        <v>0</v>
      </c>
      <c r="M93" s="251">
        <f t="shared" si="7"/>
        <v>0</v>
      </c>
      <c r="N93" s="251">
        <f t="shared" si="7"/>
        <v>0</v>
      </c>
      <c r="O93" s="251">
        <f t="shared" si="7"/>
        <v>0</v>
      </c>
      <c r="P93" s="251">
        <f t="shared" si="7"/>
        <v>0</v>
      </c>
      <c r="Q93" s="113"/>
      <c r="R93" s="113"/>
    </row>
    <row r="94" spans="1:18" ht="15" customHeight="1">
      <c r="A94" s="239"/>
      <c r="B94" s="139" t="s">
        <v>86</v>
      </c>
      <c r="C94" s="160" t="s">
        <v>141</v>
      </c>
      <c r="D94" s="106"/>
      <c r="E94" s="139"/>
      <c r="F94" s="135"/>
      <c r="G94" s="251">
        <f t="shared" ref="G94:P94" si="8">G76+G40+G58+G22</f>
        <v>0</v>
      </c>
      <c r="H94" s="251">
        <f t="shared" si="8"/>
        <v>0</v>
      </c>
      <c r="I94" s="251">
        <f t="shared" si="8"/>
        <v>0</v>
      </c>
      <c r="J94" s="251">
        <f t="shared" si="8"/>
        <v>0</v>
      </c>
      <c r="K94" s="251">
        <f t="shared" si="8"/>
        <v>0</v>
      </c>
      <c r="L94" s="251">
        <f t="shared" si="8"/>
        <v>0</v>
      </c>
      <c r="M94" s="251">
        <f t="shared" si="8"/>
        <v>0</v>
      </c>
      <c r="N94" s="251">
        <f t="shared" si="8"/>
        <v>0</v>
      </c>
      <c r="O94" s="251">
        <f t="shared" si="8"/>
        <v>0</v>
      </c>
      <c r="P94" s="251">
        <f t="shared" si="8"/>
        <v>0</v>
      </c>
      <c r="Q94" s="113"/>
      <c r="R94" s="113"/>
    </row>
    <row r="95" spans="1:18" ht="15" customHeight="1">
      <c r="A95" s="239"/>
      <c r="B95" s="139" t="s">
        <v>88</v>
      </c>
      <c r="C95" s="160" t="s">
        <v>142</v>
      </c>
      <c r="D95" s="106"/>
      <c r="E95" s="139"/>
      <c r="F95" s="135"/>
      <c r="G95" s="251">
        <f t="shared" ref="G95:P95" si="9">G77+G41+G59+G23</f>
        <v>0</v>
      </c>
      <c r="H95" s="251">
        <f t="shared" si="9"/>
        <v>0</v>
      </c>
      <c r="I95" s="251">
        <f t="shared" si="9"/>
        <v>0</v>
      </c>
      <c r="J95" s="251">
        <f t="shared" si="9"/>
        <v>0</v>
      </c>
      <c r="K95" s="251">
        <f t="shared" si="9"/>
        <v>0</v>
      </c>
      <c r="L95" s="251">
        <f t="shared" si="9"/>
        <v>0</v>
      </c>
      <c r="M95" s="251">
        <f t="shared" si="9"/>
        <v>0</v>
      </c>
      <c r="N95" s="251">
        <f t="shared" si="9"/>
        <v>0</v>
      </c>
      <c r="O95" s="251">
        <f t="shared" si="9"/>
        <v>0</v>
      </c>
      <c r="P95" s="251">
        <f t="shared" si="9"/>
        <v>0</v>
      </c>
      <c r="Q95" s="113"/>
      <c r="R95" s="113"/>
    </row>
    <row r="96" spans="1:18" ht="15" customHeight="1">
      <c r="A96" s="239"/>
      <c r="B96" s="139" t="s">
        <v>90</v>
      </c>
      <c r="C96" s="160" t="s">
        <v>143</v>
      </c>
      <c r="D96" s="106"/>
      <c r="E96" s="139"/>
      <c r="F96" s="135"/>
      <c r="G96" s="251">
        <f t="shared" ref="G96:P96" si="10">G78+G42+G60+G24</f>
        <v>0</v>
      </c>
      <c r="H96" s="251">
        <f t="shared" si="10"/>
        <v>0</v>
      </c>
      <c r="I96" s="251">
        <f t="shared" si="10"/>
        <v>0</v>
      </c>
      <c r="J96" s="251">
        <f t="shared" si="10"/>
        <v>0</v>
      </c>
      <c r="K96" s="251">
        <f t="shared" si="10"/>
        <v>0</v>
      </c>
      <c r="L96" s="251">
        <f t="shared" si="10"/>
        <v>0</v>
      </c>
      <c r="M96" s="251">
        <f t="shared" si="10"/>
        <v>0</v>
      </c>
      <c r="N96" s="251">
        <f t="shared" si="10"/>
        <v>0</v>
      </c>
      <c r="O96" s="251">
        <f t="shared" si="10"/>
        <v>0</v>
      </c>
      <c r="P96" s="251">
        <f t="shared" si="10"/>
        <v>0</v>
      </c>
      <c r="Q96" s="113"/>
      <c r="R96" s="113"/>
    </row>
    <row r="97" spans="1:18" ht="15" customHeight="1">
      <c r="A97" s="239"/>
      <c r="B97" s="139" t="s">
        <v>92</v>
      </c>
      <c r="C97" s="160" t="s">
        <v>144</v>
      </c>
      <c r="D97" s="106"/>
      <c r="E97" s="139"/>
      <c r="F97" s="135"/>
      <c r="G97" s="251">
        <f t="shared" ref="G97:P97" si="11">G79+G43+G61+G25</f>
        <v>0</v>
      </c>
      <c r="H97" s="251">
        <f t="shared" si="11"/>
        <v>0</v>
      </c>
      <c r="I97" s="251">
        <f t="shared" si="11"/>
        <v>0</v>
      </c>
      <c r="J97" s="251">
        <f t="shared" si="11"/>
        <v>0</v>
      </c>
      <c r="K97" s="251">
        <f t="shared" si="11"/>
        <v>0</v>
      </c>
      <c r="L97" s="251">
        <f t="shared" si="11"/>
        <v>0</v>
      </c>
      <c r="M97" s="251">
        <f t="shared" si="11"/>
        <v>0</v>
      </c>
      <c r="N97" s="251">
        <f t="shared" si="11"/>
        <v>0</v>
      </c>
      <c r="O97" s="251">
        <f t="shared" si="11"/>
        <v>0</v>
      </c>
      <c r="P97" s="251">
        <f t="shared" si="11"/>
        <v>0</v>
      </c>
      <c r="Q97" s="113"/>
      <c r="R97" s="113"/>
    </row>
    <row r="98" spans="1:18" ht="15" customHeight="1">
      <c r="A98" s="239"/>
      <c r="B98" s="139" t="s">
        <v>94</v>
      </c>
      <c r="C98" s="160" t="s">
        <v>145</v>
      </c>
      <c r="D98" s="106"/>
      <c r="E98" s="139"/>
      <c r="F98" s="135"/>
      <c r="G98" s="251">
        <f t="shared" ref="G98:P98" si="12">G80+G44+G62+G26</f>
        <v>0</v>
      </c>
      <c r="H98" s="251">
        <f t="shared" si="12"/>
        <v>0</v>
      </c>
      <c r="I98" s="251">
        <f t="shared" si="12"/>
        <v>0</v>
      </c>
      <c r="J98" s="251">
        <f t="shared" si="12"/>
        <v>0</v>
      </c>
      <c r="K98" s="251">
        <f t="shared" si="12"/>
        <v>0</v>
      </c>
      <c r="L98" s="251">
        <f t="shared" si="12"/>
        <v>0</v>
      </c>
      <c r="M98" s="251">
        <f t="shared" si="12"/>
        <v>0</v>
      </c>
      <c r="N98" s="251">
        <f t="shared" si="12"/>
        <v>0</v>
      </c>
      <c r="O98" s="251">
        <f t="shared" si="12"/>
        <v>0</v>
      </c>
      <c r="P98" s="251">
        <f t="shared" si="12"/>
        <v>0</v>
      </c>
      <c r="Q98" s="113"/>
      <c r="R98" s="113"/>
    </row>
    <row r="99" spans="1:18" ht="15" customHeight="1">
      <c r="A99" s="239"/>
      <c r="B99" s="139" t="s">
        <v>96</v>
      </c>
      <c r="C99" s="160" t="s">
        <v>146</v>
      </c>
      <c r="D99" s="106"/>
      <c r="E99" s="139"/>
      <c r="F99" s="135"/>
      <c r="G99" s="313">
        <f t="shared" ref="G99:P99" si="13">G81+G45+G63+G27</f>
        <v>0</v>
      </c>
      <c r="H99" s="313">
        <f t="shared" si="13"/>
        <v>0</v>
      </c>
      <c r="I99" s="313">
        <f t="shared" si="13"/>
        <v>0</v>
      </c>
      <c r="J99" s="313">
        <f t="shared" si="13"/>
        <v>0</v>
      </c>
      <c r="K99" s="313">
        <f t="shared" si="13"/>
        <v>0</v>
      </c>
      <c r="L99" s="313">
        <f t="shared" si="13"/>
        <v>0</v>
      </c>
      <c r="M99" s="313">
        <f t="shared" si="13"/>
        <v>0</v>
      </c>
      <c r="N99" s="313">
        <f t="shared" si="13"/>
        <v>0</v>
      </c>
      <c r="O99" s="313">
        <f t="shared" si="13"/>
        <v>0</v>
      </c>
      <c r="P99" s="313">
        <f t="shared" si="13"/>
        <v>0</v>
      </c>
      <c r="Q99" s="113"/>
      <c r="R99" s="113"/>
    </row>
    <row r="100" spans="1:18" ht="15" customHeight="1">
      <c r="A100" s="239"/>
      <c r="B100" s="302"/>
      <c r="C100" s="303"/>
      <c r="D100" s="304"/>
      <c r="E100" s="302"/>
      <c r="F100" s="305"/>
      <c r="G100" s="312"/>
      <c r="H100" s="312"/>
      <c r="I100" s="312"/>
      <c r="J100" s="312"/>
      <c r="K100" s="312"/>
      <c r="L100" s="312"/>
      <c r="M100" s="312"/>
      <c r="N100" s="312"/>
      <c r="O100" s="312"/>
      <c r="P100" s="312"/>
      <c r="Q100" s="113"/>
      <c r="R100" s="113"/>
    </row>
    <row r="101" spans="1:18" ht="15" customHeight="1">
      <c r="A101" s="239"/>
      <c r="B101" s="157"/>
      <c r="C101" s="133" t="s">
        <v>98</v>
      </c>
      <c r="D101" s="135"/>
      <c r="E101" s="135"/>
      <c r="F101" s="135"/>
      <c r="G101" s="311">
        <f>SUM(G90:G99)</f>
        <v>0</v>
      </c>
      <c r="H101" s="311">
        <f t="shared" ref="H101:P101" si="14">SUM(H90:H99)</f>
        <v>0</v>
      </c>
      <c r="I101" s="311">
        <f t="shared" si="14"/>
        <v>0</v>
      </c>
      <c r="J101" s="311">
        <f t="shared" si="14"/>
        <v>0</v>
      </c>
      <c r="K101" s="311">
        <f t="shared" si="14"/>
        <v>0</v>
      </c>
      <c r="L101" s="311">
        <f t="shared" si="14"/>
        <v>0</v>
      </c>
      <c r="M101" s="311">
        <f t="shared" si="14"/>
        <v>0</v>
      </c>
      <c r="N101" s="311">
        <f t="shared" si="14"/>
        <v>0</v>
      </c>
      <c r="O101" s="311">
        <f t="shared" si="14"/>
        <v>0</v>
      </c>
      <c r="P101" s="311">
        <f t="shared" si="14"/>
        <v>0</v>
      </c>
      <c r="Q101" s="113"/>
      <c r="R101" s="113"/>
    </row>
    <row r="102" spans="1:18" ht="17.100000000000001" customHeight="1">
      <c r="A102" s="239"/>
      <c r="B102" s="157"/>
      <c r="C102" s="133"/>
      <c r="D102" s="135"/>
      <c r="E102" s="135"/>
      <c r="F102" s="135"/>
      <c r="G102" s="135"/>
      <c r="H102" s="135"/>
      <c r="I102" s="135"/>
      <c r="J102" s="135"/>
      <c r="K102" s="135"/>
      <c r="L102" s="135"/>
      <c r="M102" s="135"/>
      <c r="N102" s="135"/>
      <c r="O102" s="135"/>
      <c r="P102" s="135"/>
      <c r="Q102" s="113"/>
      <c r="R102" s="113"/>
    </row>
    <row r="103" spans="1:18" ht="17.100000000000001" customHeight="1">
      <c r="A103" s="239"/>
      <c r="B103" s="157"/>
      <c r="C103" s="133"/>
      <c r="D103" s="135"/>
      <c r="E103" s="135"/>
      <c r="F103" s="135"/>
      <c r="G103" s="135"/>
      <c r="H103" s="135"/>
      <c r="I103" s="135"/>
      <c r="J103" s="135"/>
      <c r="K103" s="135"/>
      <c r="L103" s="135"/>
      <c r="M103" s="135"/>
      <c r="N103" s="135"/>
      <c r="O103" s="135"/>
      <c r="P103" s="135"/>
      <c r="Q103" s="113"/>
      <c r="R103" s="113"/>
    </row>
    <row r="104" spans="1:18" ht="21" customHeight="1">
      <c r="A104" s="240">
        <v>5.6</v>
      </c>
      <c r="B104" s="174" t="s">
        <v>57</v>
      </c>
      <c r="C104" s="175"/>
      <c r="D104" s="176"/>
      <c r="E104" s="176"/>
      <c r="F104" s="176"/>
      <c r="G104" s="176"/>
      <c r="H104" s="176"/>
      <c r="I104" s="176"/>
      <c r="J104" s="176"/>
      <c r="K104" s="176"/>
      <c r="L104" s="224"/>
      <c r="M104" s="224"/>
      <c r="N104" s="224"/>
      <c r="O104" s="224"/>
      <c r="P104" s="224"/>
      <c r="Q104" s="113"/>
      <c r="R104" s="113"/>
    </row>
    <row r="105" spans="1:18" ht="17.100000000000001" customHeight="1">
      <c r="A105" s="240"/>
      <c r="B105" s="133"/>
      <c r="C105" s="134"/>
      <c r="D105" s="135"/>
      <c r="E105" s="135"/>
      <c r="F105" s="135"/>
      <c r="G105" s="135"/>
      <c r="H105" s="135"/>
      <c r="I105" s="135"/>
      <c r="J105" s="135"/>
      <c r="K105" s="135"/>
      <c r="L105" s="113"/>
      <c r="M105" s="113"/>
      <c r="N105" s="113"/>
      <c r="O105" s="113"/>
      <c r="P105" s="113"/>
      <c r="Q105" s="113"/>
      <c r="R105" s="113"/>
    </row>
    <row r="106" spans="1:18" ht="21" customHeight="1">
      <c r="A106" s="240"/>
      <c r="B106" s="133"/>
      <c r="C106" s="134"/>
      <c r="D106" s="135"/>
      <c r="E106" s="135"/>
      <c r="F106" s="135"/>
      <c r="G106" s="350" t="s">
        <v>167</v>
      </c>
      <c r="H106" s="351"/>
      <c r="I106" s="351"/>
      <c r="J106" s="351"/>
      <c r="K106" s="351"/>
      <c r="L106" s="351"/>
      <c r="M106" s="351"/>
      <c r="N106" s="351"/>
      <c r="O106" s="351"/>
      <c r="P106" s="352"/>
      <c r="Q106" s="113"/>
      <c r="R106" s="113"/>
    </row>
    <row r="107" spans="1:18" ht="25.5">
      <c r="A107" s="239"/>
      <c r="B107" s="155"/>
      <c r="C107" s="135"/>
      <c r="D107" s="135"/>
      <c r="E107" s="135"/>
      <c r="F107" s="135"/>
      <c r="G107" s="230" t="s">
        <v>79</v>
      </c>
      <c r="H107" s="230" t="s">
        <v>81</v>
      </c>
      <c r="I107" s="230" t="s">
        <v>83</v>
      </c>
      <c r="J107" s="230" t="s">
        <v>85</v>
      </c>
      <c r="K107" s="230" t="s">
        <v>87</v>
      </c>
      <c r="L107" s="230" t="s">
        <v>89</v>
      </c>
      <c r="M107" s="230" t="s">
        <v>91</v>
      </c>
      <c r="N107" s="230" t="s">
        <v>93</v>
      </c>
      <c r="O107" s="230" t="s">
        <v>95</v>
      </c>
      <c r="P107" s="230" t="s">
        <v>97</v>
      </c>
      <c r="Q107" s="113"/>
      <c r="R107" s="113"/>
    </row>
    <row r="108" spans="1:18" ht="15" customHeight="1">
      <c r="A108" s="239"/>
      <c r="B108" s="206" t="s">
        <v>78</v>
      </c>
      <c r="C108" s="160" t="s">
        <v>115</v>
      </c>
      <c r="D108" s="160"/>
      <c r="E108" s="206"/>
      <c r="F108" s="135"/>
      <c r="G108" s="251">
        <f t="shared" ref="G108:P108" si="15">G29</f>
        <v>0</v>
      </c>
      <c r="H108" s="251">
        <f t="shared" si="15"/>
        <v>0</v>
      </c>
      <c r="I108" s="251">
        <f t="shared" si="15"/>
        <v>0</v>
      </c>
      <c r="J108" s="251">
        <f t="shared" si="15"/>
        <v>0</v>
      </c>
      <c r="K108" s="251">
        <f t="shared" si="15"/>
        <v>0</v>
      </c>
      <c r="L108" s="251">
        <f t="shared" si="15"/>
        <v>0</v>
      </c>
      <c r="M108" s="251">
        <f t="shared" si="15"/>
        <v>0</v>
      </c>
      <c r="N108" s="251">
        <f t="shared" si="15"/>
        <v>0</v>
      </c>
      <c r="O108" s="251">
        <f t="shared" si="15"/>
        <v>0</v>
      </c>
      <c r="P108" s="251">
        <f t="shared" si="15"/>
        <v>0</v>
      </c>
      <c r="Q108" s="113"/>
      <c r="R108" s="113"/>
    </row>
    <row r="109" spans="1:18" s="19" customFormat="1" ht="15" customHeight="1">
      <c r="A109" s="241"/>
      <c r="B109" s="206" t="s">
        <v>80</v>
      </c>
      <c r="C109" s="377" t="s">
        <v>116</v>
      </c>
      <c r="D109" s="377"/>
      <c r="E109" s="377"/>
      <c r="F109" s="237"/>
      <c r="G109" s="251">
        <f t="shared" ref="G109:P109" si="16">G47</f>
        <v>0</v>
      </c>
      <c r="H109" s="251">
        <f t="shared" si="16"/>
        <v>0</v>
      </c>
      <c r="I109" s="251">
        <f t="shared" si="16"/>
        <v>0</v>
      </c>
      <c r="J109" s="251">
        <f t="shared" si="16"/>
        <v>0</v>
      </c>
      <c r="K109" s="251">
        <f t="shared" si="16"/>
        <v>0</v>
      </c>
      <c r="L109" s="251">
        <f t="shared" si="16"/>
        <v>0</v>
      </c>
      <c r="M109" s="251">
        <f t="shared" si="16"/>
        <v>0</v>
      </c>
      <c r="N109" s="251">
        <f t="shared" si="16"/>
        <v>0</v>
      </c>
      <c r="O109" s="251">
        <f t="shared" si="16"/>
        <v>0</v>
      </c>
      <c r="P109" s="251">
        <f t="shared" si="16"/>
        <v>0</v>
      </c>
      <c r="Q109" s="139"/>
      <c r="R109" s="139"/>
    </row>
    <row r="110" spans="1:18" ht="15" customHeight="1">
      <c r="A110" s="239"/>
      <c r="B110" s="258"/>
      <c r="C110" s="207" t="s">
        <v>98</v>
      </c>
      <c r="D110" s="135"/>
      <c r="E110" s="135"/>
      <c r="F110" s="135"/>
      <c r="G110" s="249">
        <f t="shared" ref="G110:P110" si="17">SUM(G108:G109)</f>
        <v>0</v>
      </c>
      <c r="H110" s="249">
        <f t="shared" si="17"/>
        <v>0</v>
      </c>
      <c r="I110" s="249">
        <f t="shared" si="17"/>
        <v>0</v>
      </c>
      <c r="J110" s="249">
        <f t="shared" si="17"/>
        <v>0</v>
      </c>
      <c r="K110" s="249">
        <f t="shared" si="17"/>
        <v>0</v>
      </c>
      <c r="L110" s="249">
        <f t="shared" si="17"/>
        <v>0</v>
      </c>
      <c r="M110" s="249">
        <f t="shared" si="17"/>
        <v>0</v>
      </c>
      <c r="N110" s="249">
        <f t="shared" si="17"/>
        <v>0</v>
      </c>
      <c r="O110" s="249">
        <f t="shared" si="17"/>
        <v>0</v>
      </c>
      <c r="P110" s="249">
        <f t="shared" si="17"/>
        <v>0</v>
      </c>
      <c r="Q110" s="113"/>
      <c r="R110" s="113"/>
    </row>
    <row r="111" spans="1:18" ht="15" customHeight="1">
      <c r="A111" s="239"/>
      <c r="B111" s="113"/>
      <c r="C111" s="205"/>
      <c r="D111" s="205"/>
      <c r="E111" s="205"/>
      <c r="F111" s="205"/>
      <c r="G111" s="205"/>
      <c r="H111" s="215"/>
      <c r="I111" s="215"/>
      <c r="J111" s="215"/>
      <c r="K111" s="215"/>
      <c r="L111" s="113"/>
      <c r="M111" s="113"/>
      <c r="N111" s="113"/>
      <c r="O111" s="113"/>
      <c r="P111" s="113"/>
      <c r="Q111" s="113"/>
      <c r="R111" s="113"/>
    </row>
    <row r="112" spans="1:18" ht="15" customHeight="1">
      <c r="A112" s="239"/>
      <c r="B112" s="113"/>
      <c r="C112" s="205"/>
      <c r="D112" s="205"/>
      <c r="E112" s="205"/>
      <c r="F112" s="205"/>
      <c r="G112" s="205"/>
      <c r="H112" s="215"/>
      <c r="I112" s="215"/>
      <c r="J112" s="215"/>
      <c r="K112" s="215"/>
      <c r="L112" s="113"/>
      <c r="M112" s="113"/>
      <c r="N112" s="113"/>
      <c r="O112" s="113"/>
      <c r="P112" s="113"/>
      <c r="Q112" s="113"/>
      <c r="R112" s="113"/>
    </row>
    <row r="113" spans="1:18" ht="20.25">
      <c r="A113" s="240">
        <v>5.7</v>
      </c>
      <c r="B113" s="174" t="s">
        <v>248</v>
      </c>
      <c r="C113" s="175"/>
      <c r="D113" s="176"/>
      <c r="E113" s="176"/>
      <c r="F113" s="176"/>
      <c r="G113" s="176"/>
      <c r="H113" s="176"/>
      <c r="I113" s="176"/>
      <c r="J113" s="176"/>
      <c r="K113" s="176"/>
      <c r="L113" s="224"/>
      <c r="M113" s="224"/>
      <c r="N113" s="224"/>
      <c r="O113" s="224"/>
      <c r="P113" s="224"/>
      <c r="Q113" s="113"/>
      <c r="R113" s="113"/>
    </row>
    <row r="114" spans="1:18" ht="17.100000000000001" customHeight="1">
      <c r="A114" s="240"/>
      <c r="B114" s="133"/>
      <c r="C114" s="134"/>
      <c r="D114" s="135"/>
      <c r="E114" s="135"/>
      <c r="F114" s="135"/>
      <c r="G114" s="135"/>
      <c r="H114" s="135"/>
      <c r="I114" s="135"/>
      <c r="J114" s="135"/>
      <c r="K114" s="135"/>
      <c r="L114" s="113"/>
      <c r="M114" s="113"/>
      <c r="N114" s="113"/>
      <c r="O114" s="113"/>
      <c r="P114" s="113"/>
      <c r="Q114" s="113"/>
      <c r="R114" s="113"/>
    </row>
    <row r="115" spans="1:18" ht="20.25">
      <c r="A115" s="240"/>
      <c r="B115" s="133"/>
      <c r="C115" s="134"/>
      <c r="D115" s="135"/>
      <c r="E115" s="135"/>
      <c r="F115" s="135"/>
      <c r="G115" s="350" t="s">
        <v>167</v>
      </c>
      <c r="H115" s="351"/>
      <c r="I115" s="351"/>
      <c r="J115" s="351"/>
      <c r="K115" s="351"/>
      <c r="L115" s="351"/>
      <c r="M115" s="351"/>
      <c r="N115" s="351"/>
      <c r="O115" s="351"/>
      <c r="P115" s="352"/>
      <c r="Q115" s="113"/>
      <c r="R115" s="113"/>
    </row>
    <row r="116" spans="1:18" ht="25.5">
      <c r="A116" s="239"/>
      <c r="B116" s="259"/>
      <c r="C116" s="215"/>
      <c r="D116" s="215"/>
      <c r="E116" s="215"/>
      <c r="F116" s="135"/>
      <c r="G116" s="230" t="s">
        <v>79</v>
      </c>
      <c r="H116" s="230" t="s">
        <v>81</v>
      </c>
      <c r="I116" s="230" t="s">
        <v>83</v>
      </c>
      <c r="J116" s="230" t="s">
        <v>85</v>
      </c>
      <c r="K116" s="230" t="s">
        <v>87</v>
      </c>
      <c r="L116" s="230" t="s">
        <v>89</v>
      </c>
      <c r="M116" s="230" t="s">
        <v>91</v>
      </c>
      <c r="N116" s="230" t="s">
        <v>93</v>
      </c>
      <c r="O116" s="230" t="s">
        <v>95</v>
      </c>
      <c r="P116" s="230" t="s">
        <v>97</v>
      </c>
      <c r="Q116" s="113"/>
      <c r="R116" s="113"/>
    </row>
    <row r="117" spans="1:18" s="19" customFormat="1" ht="15" customHeight="1">
      <c r="A117" s="241"/>
      <c r="B117" s="139" t="s">
        <v>78</v>
      </c>
      <c r="C117" s="334" t="s">
        <v>117</v>
      </c>
      <c r="D117" s="334"/>
      <c r="E117" s="334"/>
      <c r="F117" s="237"/>
      <c r="G117" s="251">
        <f t="shared" ref="G117:P117" si="18">G65</f>
        <v>0</v>
      </c>
      <c r="H117" s="251">
        <f t="shared" si="18"/>
        <v>0</v>
      </c>
      <c r="I117" s="251">
        <f t="shared" si="18"/>
        <v>0</v>
      </c>
      <c r="J117" s="251">
        <f t="shared" si="18"/>
        <v>0</v>
      </c>
      <c r="K117" s="251">
        <f t="shared" si="18"/>
        <v>0</v>
      </c>
      <c r="L117" s="251">
        <f t="shared" si="18"/>
        <v>0</v>
      </c>
      <c r="M117" s="251">
        <f t="shared" si="18"/>
        <v>0</v>
      </c>
      <c r="N117" s="251">
        <f t="shared" si="18"/>
        <v>0</v>
      </c>
      <c r="O117" s="251">
        <f t="shared" si="18"/>
        <v>0</v>
      </c>
      <c r="P117" s="251">
        <f t="shared" si="18"/>
        <v>0</v>
      </c>
      <c r="Q117" s="139"/>
      <c r="R117" s="139"/>
    </row>
    <row r="118" spans="1:18" ht="15" customHeight="1">
      <c r="A118" s="239"/>
      <c r="B118" s="139" t="s">
        <v>80</v>
      </c>
      <c r="C118" s="106" t="s">
        <v>118</v>
      </c>
      <c r="D118" s="215"/>
      <c r="E118" s="215"/>
      <c r="F118" s="135"/>
      <c r="G118" s="251">
        <f>G83</f>
        <v>0</v>
      </c>
      <c r="H118" s="251">
        <f t="shared" ref="H118:P118" si="19">H83</f>
        <v>0</v>
      </c>
      <c r="I118" s="251">
        <f t="shared" si="19"/>
        <v>0</v>
      </c>
      <c r="J118" s="251">
        <f t="shared" si="19"/>
        <v>0</v>
      </c>
      <c r="K118" s="251">
        <f t="shared" si="19"/>
        <v>0</v>
      </c>
      <c r="L118" s="251">
        <f t="shared" si="19"/>
        <v>0</v>
      </c>
      <c r="M118" s="251">
        <f t="shared" si="19"/>
        <v>0</v>
      </c>
      <c r="N118" s="251">
        <f t="shared" si="19"/>
        <v>0</v>
      </c>
      <c r="O118" s="251">
        <f t="shared" si="19"/>
        <v>0</v>
      </c>
      <c r="P118" s="251">
        <f t="shared" si="19"/>
        <v>0</v>
      </c>
      <c r="Q118" s="113"/>
      <c r="R118" s="113"/>
    </row>
    <row r="119" spans="1:18" ht="15" customHeight="1">
      <c r="A119" s="239"/>
      <c r="B119" s="157"/>
      <c r="C119" s="133" t="s">
        <v>98</v>
      </c>
      <c r="D119" s="215"/>
      <c r="E119" s="215"/>
      <c r="F119" s="135"/>
      <c r="G119" s="249">
        <f t="shared" ref="G119:P119" si="20">SUM(G117:G118)</f>
        <v>0</v>
      </c>
      <c r="H119" s="249">
        <f t="shared" si="20"/>
        <v>0</v>
      </c>
      <c r="I119" s="249">
        <f t="shared" si="20"/>
        <v>0</v>
      </c>
      <c r="J119" s="249">
        <f t="shared" si="20"/>
        <v>0</v>
      </c>
      <c r="K119" s="249">
        <f t="shared" si="20"/>
        <v>0</v>
      </c>
      <c r="L119" s="249">
        <f t="shared" si="20"/>
        <v>0</v>
      </c>
      <c r="M119" s="249">
        <f t="shared" si="20"/>
        <v>0</v>
      </c>
      <c r="N119" s="249">
        <f t="shared" si="20"/>
        <v>0</v>
      </c>
      <c r="O119" s="249">
        <f t="shared" si="20"/>
        <v>0</v>
      </c>
      <c r="P119" s="249">
        <f t="shared" si="20"/>
        <v>0</v>
      </c>
      <c r="Q119" s="113"/>
      <c r="R119" s="113"/>
    </row>
    <row r="120" spans="1:18" ht="15" customHeight="1">
      <c r="A120" s="239"/>
      <c r="B120" s="113"/>
      <c r="C120" s="205"/>
      <c r="D120" s="205"/>
      <c r="E120" s="205"/>
      <c r="F120" s="205"/>
      <c r="G120" s="205"/>
      <c r="H120" s="215"/>
      <c r="I120" s="215"/>
      <c r="J120" s="215"/>
      <c r="K120" s="215"/>
      <c r="L120" s="113"/>
      <c r="M120" s="113"/>
      <c r="N120" s="113"/>
      <c r="O120" s="113"/>
      <c r="P120" s="113"/>
      <c r="Q120" s="113"/>
      <c r="R120" s="113"/>
    </row>
    <row r="121" spans="1:18" ht="15" customHeight="1">
      <c r="A121" s="239"/>
      <c r="B121" s="113"/>
      <c r="C121" s="205"/>
      <c r="D121" s="205"/>
      <c r="E121" s="205"/>
      <c r="F121" s="205"/>
      <c r="G121" s="205"/>
      <c r="H121" s="215"/>
      <c r="I121" s="215"/>
      <c r="J121" s="215"/>
      <c r="K121" s="215"/>
      <c r="L121" s="113"/>
      <c r="M121" s="113"/>
      <c r="N121" s="113"/>
      <c r="O121" s="113"/>
      <c r="P121" s="113"/>
      <c r="Q121" s="113"/>
      <c r="R121" s="113"/>
    </row>
    <row r="122" spans="1:18" ht="20.25">
      <c r="A122" s="240">
        <v>5.8</v>
      </c>
      <c r="B122" s="174" t="s">
        <v>249</v>
      </c>
      <c r="C122" s="175"/>
      <c r="D122" s="176"/>
      <c r="E122" s="176"/>
      <c r="F122" s="176"/>
      <c r="G122" s="176"/>
      <c r="H122" s="176"/>
      <c r="I122" s="176"/>
      <c r="J122" s="176"/>
      <c r="K122" s="176"/>
      <c r="L122" s="224"/>
      <c r="M122" s="224"/>
      <c r="N122" s="224"/>
      <c r="O122" s="224"/>
      <c r="P122" s="224"/>
      <c r="Q122" s="113"/>
      <c r="R122" s="113"/>
    </row>
    <row r="123" spans="1:18" ht="17.100000000000001" customHeight="1">
      <c r="A123" s="240"/>
      <c r="B123" s="133"/>
      <c r="C123" s="134"/>
      <c r="D123" s="135"/>
      <c r="E123" s="135"/>
      <c r="F123" s="135"/>
      <c r="G123" s="135"/>
      <c r="H123" s="135"/>
      <c r="I123" s="135"/>
      <c r="J123" s="135"/>
      <c r="K123" s="135"/>
      <c r="L123" s="113"/>
      <c r="M123" s="113"/>
      <c r="N123" s="113"/>
      <c r="O123" s="113"/>
      <c r="P123" s="113"/>
      <c r="Q123" s="113"/>
      <c r="R123" s="113"/>
    </row>
    <row r="124" spans="1:18" ht="20.25">
      <c r="A124" s="240"/>
      <c r="B124" s="133"/>
      <c r="C124" s="134"/>
      <c r="D124" s="135"/>
      <c r="E124" s="135"/>
      <c r="F124" s="135"/>
      <c r="G124" s="350" t="s">
        <v>167</v>
      </c>
      <c r="H124" s="351"/>
      <c r="I124" s="351"/>
      <c r="J124" s="351"/>
      <c r="K124" s="351"/>
      <c r="L124" s="351"/>
      <c r="M124" s="351"/>
      <c r="N124" s="351"/>
      <c r="O124" s="351"/>
      <c r="P124" s="352"/>
      <c r="Q124" s="113"/>
      <c r="R124" s="113"/>
    </row>
    <row r="125" spans="1:18" ht="25.5">
      <c r="A125" s="239"/>
      <c r="B125" s="155"/>
      <c r="C125" s="135"/>
      <c r="D125" s="135"/>
      <c r="E125" s="135"/>
      <c r="F125" s="135"/>
      <c r="G125" s="230" t="s">
        <v>103</v>
      </c>
      <c r="H125" s="230" t="s">
        <v>104</v>
      </c>
      <c r="I125" s="230" t="s">
        <v>105</v>
      </c>
      <c r="J125" s="230" t="s">
        <v>106</v>
      </c>
      <c r="K125" s="230" t="s">
        <v>107</v>
      </c>
      <c r="L125" s="230" t="s">
        <v>108</v>
      </c>
      <c r="M125" s="230" t="s">
        <v>109</v>
      </c>
      <c r="N125" s="230" t="s">
        <v>110</v>
      </c>
      <c r="O125" s="230" t="s">
        <v>111</v>
      </c>
      <c r="P125" s="230" t="s">
        <v>112</v>
      </c>
      <c r="Q125" s="113"/>
      <c r="R125" s="113"/>
    </row>
    <row r="126" spans="1:18" ht="15" customHeight="1">
      <c r="A126" s="239"/>
      <c r="B126" s="139" t="s">
        <v>78</v>
      </c>
      <c r="C126" s="160" t="s">
        <v>137</v>
      </c>
      <c r="D126" s="106"/>
      <c r="E126" s="139"/>
      <c r="F126" s="135"/>
      <c r="G126" s="256"/>
      <c r="H126" s="256"/>
      <c r="I126" s="256"/>
      <c r="J126" s="256"/>
      <c r="K126" s="256"/>
      <c r="L126" s="256"/>
      <c r="M126" s="256"/>
      <c r="N126" s="256"/>
      <c r="O126" s="256"/>
      <c r="P126" s="256"/>
      <c r="Q126" s="113"/>
      <c r="R126" s="113"/>
    </row>
    <row r="127" spans="1:18" ht="15" customHeight="1">
      <c r="A127" s="239"/>
      <c r="B127" s="139" t="s">
        <v>80</v>
      </c>
      <c r="C127" s="160" t="s">
        <v>138</v>
      </c>
      <c r="D127" s="106"/>
      <c r="E127" s="139"/>
      <c r="F127" s="135"/>
      <c r="G127" s="256"/>
      <c r="H127" s="256"/>
      <c r="I127" s="256"/>
      <c r="J127" s="256"/>
      <c r="K127" s="256"/>
      <c r="L127" s="256"/>
      <c r="M127" s="256"/>
      <c r="N127" s="256"/>
      <c r="O127" s="256"/>
      <c r="P127" s="256"/>
      <c r="Q127" s="113"/>
      <c r="R127" s="113"/>
    </row>
    <row r="128" spans="1:18" ht="15" customHeight="1">
      <c r="A128" s="239"/>
      <c r="B128" s="139" t="s">
        <v>82</v>
      </c>
      <c r="C128" s="160" t="s">
        <v>139</v>
      </c>
      <c r="D128" s="106"/>
      <c r="E128" s="139"/>
      <c r="F128" s="135"/>
      <c r="G128" s="256"/>
      <c r="H128" s="256"/>
      <c r="I128" s="256"/>
      <c r="J128" s="256"/>
      <c r="K128" s="256"/>
      <c r="L128" s="256"/>
      <c r="M128" s="256"/>
      <c r="N128" s="256"/>
      <c r="O128" s="256"/>
      <c r="P128" s="256"/>
      <c r="Q128" s="113"/>
      <c r="R128" s="113"/>
    </row>
    <row r="129" spans="1:18" ht="15" customHeight="1">
      <c r="A129" s="239"/>
      <c r="B129" s="139" t="s">
        <v>84</v>
      </c>
      <c r="C129" s="160" t="s">
        <v>140</v>
      </c>
      <c r="D129" s="106"/>
      <c r="E129" s="139"/>
      <c r="F129" s="135"/>
      <c r="G129" s="256"/>
      <c r="H129" s="256"/>
      <c r="I129" s="256"/>
      <c r="J129" s="256"/>
      <c r="K129" s="256"/>
      <c r="L129" s="256"/>
      <c r="M129" s="256"/>
      <c r="N129" s="256"/>
      <c r="O129" s="256"/>
      <c r="P129" s="256"/>
      <c r="Q129" s="113"/>
      <c r="R129" s="113"/>
    </row>
    <row r="130" spans="1:18" ht="15" customHeight="1">
      <c r="A130" s="239"/>
      <c r="B130" s="139" t="s">
        <v>86</v>
      </c>
      <c r="C130" s="160" t="s">
        <v>141</v>
      </c>
      <c r="D130" s="106"/>
      <c r="E130" s="139"/>
      <c r="F130" s="135"/>
      <c r="G130" s="256"/>
      <c r="H130" s="256"/>
      <c r="I130" s="256"/>
      <c r="J130" s="256"/>
      <c r="K130" s="256"/>
      <c r="L130" s="256"/>
      <c r="M130" s="256"/>
      <c r="N130" s="256"/>
      <c r="O130" s="256"/>
      <c r="P130" s="256"/>
      <c r="Q130" s="113"/>
      <c r="R130" s="113"/>
    </row>
    <row r="131" spans="1:18" ht="15" customHeight="1">
      <c r="A131" s="239"/>
      <c r="B131" s="139" t="s">
        <v>88</v>
      </c>
      <c r="C131" s="160" t="s">
        <v>142</v>
      </c>
      <c r="D131" s="106"/>
      <c r="E131" s="139"/>
      <c r="F131" s="135"/>
      <c r="G131" s="256"/>
      <c r="H131" s="256"/>
      <c r="I131" s="256"/>
      <c r="J131" s="256"/>
      <c r="K131" s="256"/>
      <c r="L131" s="256"/>
      <c r="M131" s="256"/>
      <c r="N131" s="256"/>
      <c r="O131" s="256"/>
      <c r="P131" s="256"/>
      <c r="Q131" s="113"/>
      <c r="R131" s="113"/>
    </row>
    <row r="132" spans="1:18" ht="15" customHeight="1">
      <c r="A132" s="239"/>
      <c r="B132" s="139" t="s">
        <v>90</v>
      </c>
      <c r="C132" s="160" t="s">
        <v>143</v>
      </c>
      <c r="D132" s="106"/>
      <c r="E132" s="139"/>
      <c r="F132" s="135"/>
      <c r="G132" s="257"/>
      <c r="H132" s="257"/>
      <c r="I132" s="257"/>
      <c r="J132" s="257"/>
      <c r="K132" s="257"/>
      <c r="L132" s="257"/>
      <c r="M132" s="256"/>
      <c r="N132" s="256"/>
      <c r="O132" s="256"/>
      <c r="P132" s="256"/>
      <c r="Q132" s="113"/>
      <c r="R132" s="113"/>
    </row>
    <row r="133" spans="1:18" ht="15" customHeight="1">
      <c r="A133" s="239"/>
      <c r="B133" s="139" t="s">
        <v>92</v>
      </c>
      <c r="C133" s="160" t="s">
        <v>144</v>
      </c>
      <c r="D133" s="106"/>
      <c r="E133" s="139"/>
      <c r="F133" s="135"/>
      <c r="G133" s="257"/>
      <c r="H133" s="257"/>
      <c r="I133" s="257"/>
      <c r="J133" s="257"/>
      <c r="K133" s="257"/>
      <c r="L133" s="257"/>
      <c r="M133" s="257"/>
      <c r="N133" s="256"/>
      <c r="O133" s="256"/>
      <c r="P133" s="256"/>
      <c r="Q133" s="113"/>
      <c r="R133" s="113"/>
    </row>
    <row r="134" spans="1:18" ht="15" customHeight="1">
      <c r="A134" s="239"/>
      <c r="B134" s="139" t="s">
        <v>94</v>
      </c>
      <c r="C134" s="160" t="s">
        <v>145</v>
      </c>
      <c r="D134" s="106"/>
      <c r="E134" s="139"/>
      <c r="F134" s="135"/>
      <c r="G134" s="257"/>
      <c r="H134" s="257"/>
      <c r="I134" s="257"/>
      <c r="J134" s="257"/>
      <c r="K134" s="257"/>
      <c r="L134" s="257"/>
      <c r="M134" s="257"/>
      <c r="N134" s="256"/>
      <c r="O134" s="256"/>
      <c r="P134" s="256"/>
      <c r="Q134" s="113"/>
      <c r="R134" s="113"/>
    </row>
    <row r="135" spans="1:18" ht="15" customHeight="1">
      <c r="A135" s="239"/>
      <c r="B135" s="139" t="s">
        <v>96</v>
      </c>
      <c r="C135" s="160" t="s">
        <v>146</v>
      </c>
      <c r="D135" s="106"/>
      <c r="E135" s="139"/>
      <c r="F135" s="135"/>
      <c r="G135" s="309"/>
      <c r="H135" s="309"/>
      <c r="I135" s="309"/>
      <c r="J135" s="309"/>
      <c r="K135" s="309"/>
      <c r="L135" s="309"/>
      <c r="M135" s="309"/>
      <c r="N135" s="310"/>
      <c r="O135" s="309"/>
      <c r="P135" s="309"/>
      <c r="Q135" s="113"/>
      <c r="R135" s="113"/>
    </row>
    <row r="136" spans="1:18" ht="15" customHeight="1">
      <c r="A136" s="239"/>
      <c r="B136" s="302"/>
      <c r="C136" s="303"/>
      <c r="D136" s="304"/>
      <c r="E136" s="302"/>
      <c r="F136" s="305"/>
      <c r="G136" s="312"/>
      <c r="H136" s="312"/>
      <c r="I136" s="312"/>
      <c r="J136" s="312"/>
      <c r="K136" s="312"/>
      <c r="L136" s="312"/>
      <c r="M136" s="312"/>
      <c r="N136" s="312"/>
      <c r="O136" s="312"/>
      <c r="P136" s="312"/>
      <c r="Q136" s="113"/>
      <c r="R136" s="113"/>
    </row>
    <row r="137" spans="1:18" ht="15" customHeight="1">
      <c r="A137" s="239"/>
      <c r="B137" s="157"/>
      <c r="C137" s="133" t="s">
        <v>98</v>
      </c>
      <c r="D137" s="135"/>
      <c r="E137" s="135"/>
      <c r="F137" s="135"/>
      <c r="G137" s="311">
        <f>SUM(G126:G135)</f>
        <v>0</v>
      </c>
      <c r="H137" s="311">
        <f t="shared" ref="H137:P137" si="21">SUM(H126:H135)</f>
        <v>0</v>
      </c>
      <c r="I137" s="311">
        <f t="shared" si="21"/>
        <v>0</v>
      </c>
      <c r="J137" s="311">
        <f t="shared" si="21"/>
        <v>0</v>
      </c>
      <c r="K137" s="311">
        <f t="shared" si="21"/>
        <v>0</v>
      </c>
      <c r="L137" s="311">
        <f t="shared" si="21"/>
        <v>0</v>
      </c>
      <c r="M137" s="311">
        <f t="shared" si="21"/>
        <v>0</v>
      </c>
      <c r="N137" s="311">
        <f t="shared" si="21"/>
        <v>0</v>
      </c>
      <c r="O137" s="311">
        <f t="shared" si="21"/>
        <v>0</v>
      </c>
      <c r="P137" s="311">
        <f t="shared" si="21"/>
        <v>0</v>
      </c>
      <c r="Q137" s="113"/>
      <c r="R137" s="113"/>
    </row>
    <row r="138" spans="1:18" ht="15" customHeight="1">
      <c r="A138" s="239"/>
      <c r="B138" s="113"/>
      <c r="C138" s="205"/>
      <c r="D138" s="205"/>
      <c r="E138" s="205"/>
      <c r="F138" s="205"/>
      <c r="G138" s="205"/>
      <c r="H138" s="215"/>
      <c r="I138" s="215"/>
      <c r="J138" s="215"/>
      <c r="K138" s="215"/>
      <c r="L138" s="113"/>
      <c r="M138" s="113"/>
      <c r="N138" s="113"/>
      <c r="O138" s="113"/>
      <c r="P138" s="113"/>
      <c r="Q138" s="113"/>
      <c r="R138" s="113"/>
    </row>
    <row r="139" spans="1:18" ht="15" customHeight="1">
      <c r="A139" s="239"/>
      <c r="B139" s="113"/>
      <c r="C139" s="205"/>
      <c r="D139" s="205"/>
      <c r="E139" s="205"/>
      <c r="F139" s="205"/>
      <c r="G139" s="205"/>
      <c r="H139" s="215"/>
      <c r="I139" s="215"/>
      <c r="J139" s="113"/>
      <c r="K139" s="113"/>
      <c r="L139" s="113"/>
      <c r="M139" s="113"/>
      <c r="N139" s="113"/>
      <c r="O139" s="113"/>
      <c r="P139" s="113"/>
      <c r="Q139" s="113"/>
      <c r="R139" s="113"/>
    </row>
    <row r="141" spans="1:18">
      <c r="A141" s="244"/>
      <c r="B141" s="17"/>
      <c r="H141" s="17"/>
      <c r="I141" s="17"/>
      <c r="J141" s="17"/>
      <c r="K141" s="17"/>
      <c r="L141" s="17"/>
      <c r="M141" s="17"/>
      <c r="N141" s="17"/>
      <c r="O141" s="17"/>
      <c r="P141" s="17"/>
      <c r="Q141" s="17"/>
    </row>
    <row r="142" spans="1:18">
      <c r="A142" s="244"/>
      <c r="B142" s="17"/>
      <c r="H142" s="17"/>
      <c r="I142" s="17"/>
      <c r="J142" s="17"/>
      <c r="K142" s="17"/>
      <c r="L142" s="17"/>
      <c r="M142" s="17"/>
      <c r="N142" s="17"/>
      <c r="O142" s="17"/>
      <c r="P142" s="17"/>
      <c r="Q142" s="17"/>
    </row>
    <row r="143" spans="1:18">
      <c r="A143" s="244"/>
      <c r="B143" s="17"/>
      <c r="H143" s="17"/>
      <c r="I143" s="17"/>
      <c r="J143" s="17"/>
      <c r="K143" s="17"/>
      <c r="L143" s="17"/>
      <c r="M143" s="17"/>
      <c r="N143" s="17"/>
      <c r="O143" s="17"/>
      <c r="P143" s="17"/>
      <c r="Q143" s="17"/>
    </row>
    <row r="144" spans="1:18">
      <c r="A144" s="244"/>
      <c r="B144" s="17"/>
      <c r="H144" s="17"/>
      <c r="I144" s="17"/>
      <c r="J144" s="17"/>
      <c r="K144" s="17"/>
      <c r="L144" s="17"/>
      <c r="M144" s="17"/>
      <c r="N144" s="17"/>
      <c r="O144" s="17"/>
      <c r="P144" s="17"/>
      <c r="Q144" s="17"/>
    </row>
    <row r="145" spans="1:1" s="17" customFormat="1">
      <c r="A145" s="244"/>
    </row>
    <row r="146" spans="1:1" s="17" customFormat="1">
      <c r="A146" s="244"/>
    </row>
    <row r="147" spans="1:1" s="17" customFormat="1">
      <c r="A147" s="244"/>
    </row>
    <row r="148" spans="1:1" s="17" customFormat="1">
      <c r="A148" s="244"/>
    </row>
    <row r="149" spans="1:1" s="17" customFormat="1">
      <c r="A149" s="244"/>
    </row>
    <row r="150" spans="1:1" s="17" customFormat="1">
      <c r="A150" s="244"/>
    </row>
    <row r="151" spans="1:1" s="17" customFormat="1">
      <c r="A151" s="244"/>
    </row>
    <row r="152" spans="1:1" s="17" customFormat="1">
      <c r="A152" s="244"/>
    </row>
    <row r="153" spans="1:1" s="17" customFormat="1">
      <c r="A153" s="244"/>
    </row>
    <row r="154" spans="1:1" s="17" customFormat="1">
      <c r="A154" s="244"/>
    </row>
    <row r="155" spans="1:1" s="17" customFormat="1">
      <c r="A155" s="244"/>
    </row>
    <row r="156" spans="1:1" s="17" customFormat="1">
      <c r="A156" s="244"/>
    </row>
    <row r="157" spans="1:1" s="17" customFormat="1">
      <c r="A157" s="244"/>
    </row>
    <row r="158" spans="1:1" s="17" customFormat="1">
      <c r="A158" s="244"/>
    </row>
    <row r="159" spans="1:1" s="17" customFormat="1">
      <c r="A159" s="244"/>
    </row>
    <row r="160" spans="1:1" s="17" customFormat="1">
      <c r="A160" s="244"/>
    </row>
    <row r="161" spans="1:1" s="17" customFormat="1">
      <c r="A161" s="244"/>
    </row>
    <row r="162" spans="1:1" s="17" customFormat="1">
      <c r="A162" s="244"/>
    </row>
    <row r="163" spans="1:1" s="17" customFormat="1">
      <c r="A163" s="244"/>
    </row>
    <row r="164" spans="1:1" s="17" customFormat="1">
      <c r="A164" s="244"/>
    </row>
    <row r="165" spans="1:1" s="17" customFormat="1">
      <c r="A165" s="244"/>
    </row>
    <row r="166" spans="1:1" s="17" customFormat="1">
      <c r="A166" s="244"/>
    </row>
    <row r="167" spans="1:1" s="17" customFormat="1">
      <c r="A167" s="244"/>
    </row>
    <row r="168" spans="1:1" s="17" customFormat="1">
      <c r="A168" s="244"/>
    </row>
    <row r="169" spans="1:1" s="17" customFormat="1">
      <c r="A169" s="244"/>
    </row>
    <row r="170" spans="1:1" s="17" customFormat="1">
      <c r="A170" s="244"/>
    </row>
    <row r="171" spans="1:1" s="17" customFormat="1">
      <c r="A171" s="244"/>
    </row>
    <row r="172" spans="1:1" s="17" customFormat="1">
      <c r="A172" s="244"/>
    </row>
    <row r="173" spans="1:1" s="17" customFormat="1">
      <c r="A173" s="244"/>
    </row>
    <row r="174" spans="1:1" s="17" customFormat="1">
      <c r="A174" s="244"/>
    </row>
    <row r="175" spans="1:1" s="17" customFormat="1">
      <c r="A175" s="244"/>
    </row>
    <row r="176" spans="1:1" s="17" customFormat="1">
      <c r="A176" s="244"/>
    </row>
    <row r="177" spans="1:1" s="17" customFormat="1">
      <c r="A177" s="244"/>
    </row>
    <row r="178" spans="1:1" s="17" customFormat="1">
      <c r="A178" s="244"/>
    </row>
    <row r="179" spans="1:1" s="17" customFormat="1">
      <c r="A179" s="244"/>
    </row>
    <row r="180" spans="1:1" s="17" customFormat="1">
      <c r="A180" s="244"/>
    </row>
    <row r="181" spans="1:1" s="17" customFormat="1">
      <c r="A181" s="244"/>
    </row>
    <row r="182" spans="1:1" s="17" customFormat="1">
      <c r="A182" s="244"/>
    </row>
    <row r="183" spans="1:1" s="17" customFormat="1">
      <c r="A183" s="244"/>
    </row>
    <row r="184" spans="1:1" s="17" customFormat="1">
      <c r="A184" s="244"/>
    </row>
    <row r="185" spans="1:1" s="17" customFormat="1">
      <c r="A185" s="244"/>
    </row>
    <row r="186" spans="1:1" s="17" customFormat="1">
      <c r="A186" s="244"/>
    </row>
    <row r="187" spans="1:1" s="17" customFormat="1">
      <c r="A187" s="244"/>
    </row>
    <row r="188" spans="1:1" s="17" customFormat="1">
      <c r="A188" s="244"/>
    </row>
    <row r="189" spans="1:1" s="17" customFormat="1">
      <c r="A189" s="244"/>
    </row>
    <row r="190" spans="1:1" s="17" customFormat="1">
      <c r="A190" s="244"/>
    </row>
    <row r="191" spans="1:1" s="17" customFormat="1">
      <c r="A191" s="244"/>
    </row>
    <row r="192" spans="1:1" s="17" customFormat="1">
      <c r="A192" s="244"/>
    </row>
    <row r="193" spans="1:1" s="17" customFormat="1">
      <c r="A193" s="244"/>
    </row>
    <row r="194" spans="1:1" s="17" customFormat="1">
      <c r="A194" s="244"/>
    </row>
    <row r="195" spans="1:1" s="17" customFormat="1">
      <c r="A195" s="244"/>
    </row>
    <row r="196" spans="1:1" s="17" customFormat="1">
      <c r="A196" s="244"/>
    </row>
    <row r="197" spans="1:1" s="17" customFormat="1">
      <c r="A197" s="244"/>
    </row>
    <row r="198" spans="1:1" s="17" customFormat="1">
      <c r="A198" s="244"/>
    </row>
    <row r="199" spans="1:1" s="17" customFormat="1">
      <c r="A199" s="244"/>
    </row>
    <row r="200" spans="1:1" s="17" customFormat="1">
      <c r="A200" s="244"/>
    </row>
  </sheetData>
  <mergeCells count="14">
    <mergeCell ref="G70:P70"/>
    <mergeCell ref="G52:P52"/>
    <mergeCell ref="B2:P3"/>
    <mergeCell ref="B5:O5"/>
    <mergeCell ref="B7:O7"/>
    <mergeCell ref="G16:P16"/>
    <mergeCell ref="G34:P34"/>
    <mergeCell ref="B8:O8"/>
    <mergeCell ref="G124:P124"/>
    <mergeCell ref="G88:P88"/>
    <mergeCell ref="C109:E109"/>
    <mergeCell ref="C117:E117"/>
    <mergeCell ref="G115:P115"/>
    <mergeCell ref="G106:P106"/>
  </mergeCells>
  <pageMargins left="0.70866141732283472" right="0.70866141732283472" top="0.74803149606299213" bottom="0.74803149606299213" header="0.31496062992125984" footer="0.31496062992125984"/>
  <pageSetup paperSize="8" scale="54" fitToHeight="0" orientation="portrait" r:id="rId1"/>
  <headerFooter>
    <oddHeader>&amp;C&amp;"Calibri"&amp;10&amp;K000000 IN CONFIDENCE&amp;1#_x000D_</oddHeader>
    <oddFooter>&amp;C_x000D_&amp;1#&amp;"Calibri"&amp;10&amp;K000000 IN CONFIDENCE</oddFooter>
  </headerFooter>
  <rowBreaks count="1" manualBreakCount="1">
    <brk id="102" max="17" man="1"/>
  </rowBreaks>
  <ignoredErrors>
    <ignoredError sqref="G117:P117 G108:P108 H109:P109 G118:P118"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00A499"/>
    <pageSetUpPr fitToPage="1"/>
  </sheetPr>
  <dimension ref="A1:R243"/>
  <sheetViews>
    <sheetView view="pageBreakPreview" topLeftCell="A3" zoomScale="80" zoomScaleNormal="100" zoomScaleSheetLayoutView="80" workbookViewId="0"/>
  </sheetViews>
  <sheetFormatPr defaultColWidth="9.125" defaultRowHeight="18"/>
  <cols>
    <col min="1" max="1" width="5.875" style="245" customWidth="1"/>
    <col min="2" max="2" width="5.375" style="19" customWidth="1"/>
    <col min="3" max="3" width="4.25" style="17" customWidth="1"/>
    <col min="4" max="4" width="5.125" style="17" customWidth="1"/>
    <col min="5" max="5" width="12.125" style="17" customWidth="1"/>
    <col min="6" max="6" width="4.5" style="17" customWidth="1"/>
    <col min="7" max="7" width="18.625" style="17" customWidth="1"/>
    <col min="8" max="11" width="18.625" style="20" customWidth="1"/>
    <col min="12" max="13" width="18.625" style="21" customWidth="1"/>
    <col min="14" max="14" width="15.25" style="21" customWidth="1"/>
    <col min="15" max="15" width="15.625" style="272" hidden="1" customWidth="1"/>
    <col min="16" max="16" width="15.625" style="272" customWidth="1"/>
    <col min="17" max="17" width="8.5" style="21" customWidth="1"/>
    <col min="18" max="18" width="5.625" style="17" customWidth="1"/>
    <col min="19" max="19" width="13.125" style="17" customWidth="1"/>
    <col min="20" max="20" width="12.125" style="17" customWidth="1"/>
    <col min="21" max="16384" width="9.125" style="17"/>
  </cols>
  <sheetData>
    <row r="1" spans="1:18" ht="15" customHeight="1">
      <c r="A1" s="238"/>
      <c r="B1" s="113"/>
      <c r="C1" s="113"/>
      <c r="D1" s="113"/>
      <c r="E1" s="113"/>
      <c r="F1" s="113"/>
      <c r="G1" s="113"/>
      <c r="H1" s="113"/>
      <c r="I1" s="113"/>
      <c r="J1" s="113"/>
      <c r="K1" s="113"/>
      <c r="L1" s="113"/>
      <c r="M1" s="113"/>
      <c r="N1" s="113"/>
      <c r="O1" s="267"/>
      <c r="P1" s="267"/>
      <c r="Q1" s="113"/>
      <c r="R1" s="113"/>
    </row>
    <row r="2" spans="1:18" ht="37.5" customHeight="1">
      <c r="A2" s="239"/>
      <c r="B2" s="333" t="s">
        <v>250</v>
      </c>
      <c r="C2" s="333"/>
      <c r="D2" s="333"/>
      <c r="E2" s="333"/>
      <c r="F2" s="333"/>
      <c r="G2" s="333"/>
      <c r="H2" s="333"/>
      <c r="I2" s="333"/>
      <c r="J2" s="333"/>
      <c r="K2" s="333"/>
      <c r="L2" s="333"/>
      <c r="M2" s="333"/>
      <c r="N2" s="333"/>
      <c r="O2" s="333"/>
      <c r="P2" s="333"/>
      <c r="Q2" s="117"/>
      <c r="R2" s="113"/>
    </row>
    <row r="3" spans="1:18" ht="15" customHeight="1">
      <c r="A3" s="239"/>
      <c r="B3" s="333"/>
      <c r="C3" s="333"/>
      <c r="D3" s="333"/>
      <c r="E3" s="333"/>
      <c r="F3" s="333"/>
      <c r="G3" s="333"/>
      <c r="H3" s="333"/>
      <c r="I3" s="333"/>
      <c r="J3" s="333"/>
      <c r="K3" s="333"/>
      <c r="L3" s="333"/>
      <c r="M3" s="333"/>
      <c r="N3" s="333"/>
      <c r="O3" s="333"/>
      <c r="P3" s="333"/>
      <c r="Q3" s="125"/>
      <c r="R3" s="113"/>
    </row>
    <row r="4" spans="1:18" ht="45" customHeight="1">
      <c r="A4" s="239"/>
      <c r="B4" s="116"/>
      <c r="C4" s="116"/>
      <c r="D4" s="116"/>
      <c r="E4" s="116"/>
      <c r="F4" s="116"/>
      <c r="G4" s="116"/>
      <c r="H4" s="116"/>
      <c r="I4" s="116"/>
      <c r="J4" s="116"/>
      <c r="K4" s="116"/>
      <c r="L4" s="116"/>
      <c r="M4" s="116"/>
      <c r="N4" s="116"/>
      <c r="O4" s="268"/>
      <c r="P4" s="268"/>
      <c r="Q4" s="125"/>
      <c r="R4" s="113"/>
    </row>
    <row r="5" spans="1:18" ht="71.45" customHeight="1">
      <c r="A5" s="239"/>
      <c r="B5" s="353" t="s">
        <v>233</v>
      </c>
      <c r="C5" s="354"/>
      <c r="D5" s="354"/>
      <c r="E5" s="354"/>
      <c r="F5" s="354"/>
      <c r="G5" s="354"/>
      <c r="H5" s="354"/>
      <c r="I5" s="354"/>
      <c r="J5" s="354"/>
      <c r="K5" s="354"/>
      <c r="L5" s="354"/>
      <c r="M5" s="354"/>
      <c r="N5" s="354"/>
      <c r="O5" s="354"/>
      <c r="P5" s="269"/>
      <c r="Q5" s="117"/>
      <c r="R5" s="113"/>
    </row>
    <row r="6" spans="1:18" ht="11.25" customHeight="1">
      <c r="A6" s="239"/>
      <c r="B6" s="117"/>
      <c r="C6" s="117"/>
      <c r="D6" s="117"/>
      <c r="E6" s="117"/>
      <c r="F6" s="117"/>
      <c r="G6" s="117"/>
      <c r="H6" s="117"/>
      <c r="I6" s="117"/>
      <c r="J6" s="117"/>
      <c r="K6" s="117"/>
      <c r="L6" s="117"/>
      <c r="M6" s="117"/>
      <c r="N6" s="117"/>
      <c r="O6" s="269"/>
      <c r="P6" s="269"/>
      <c r="Q6" s="117"/>
      <c r="R6" s="113"/>
    </row>
    <row r="7" spans="1:18" ht="33" customHeight="1">
      <c r="A7" s="239"/>
      <c r="B7" s="336" t="s">
        <v>251</v>
      </c>
      <c r="C7" s="337"/>
      <c r="D7" s="337"/>
      <c r="E7" s="337"/>
      <c r="F7" s="337"/>
      <c r="G7" s="337"/>
      <c r="H7" s="337"/>
      <c r="I7" s="337"/>
      <c r="J7" s="337"/>
      <c r="K7" s="337"/>
      <c r="L7" s="337"/>
      <c r="M7" s="337"/>
      <c r="N7" s="337"/>
      <c r="O7" s="337"/>
      <c r="P7" s="269"/>
      <c r="Q7" s="117"/>
      <c r="R7" s="113"/>
    </row>
    <row r="8" spans="1:18" ht="23.25" customHeight="1">
      <c r="A8" s="239"/>
      <c r="B8" s="355" t="s">
        <v>339</v>
      </c>
      <c r="C8" s="355"/>
      <c r="D8" s="355"/>
      <c r="E8" s="355"/>
      <c r="F8" s="355"/>
      <c r="G8" s="355"/>
      <c r="H8" s="355"/>
      <c r="I8" s="355"/>
      <c r="J8" s="355"/>
      <c r="K8" s="355"/>
      <c r="L8" s="355"/>
      <c r="M8" s="355"/>
      <c r="N8" s="355"/>
      <c r="O8" s="355"/>
      <c r="P8" s="270"/>
      <c r="Q8" s="213"/>
      <c r="R8" s="113"/>
    </row>
    <row r="9" spans="1:18" ht="25.5">
      <c r="A9" s="239"/>
      <c r="B9" s="118" t="s">
        <v>0</v>
      </c>
      <c r="C9" s="119"/>
      <c r="D9" s="119"/>
      <c r="E9" s="119"/>
      <c r="F9" s="119"/>
      <c r="G9" s="171" t="str">
        <f>IF(Contacts!$E$5=0,"",Contacts!$E$5)</f>
        <v>Select from list</v>
      </c>
      <c r="H9" s="124"/>
      <c r="I9" s="124"/>
      <c r="J9" s="124"/>
      <c r="K9" s="124"/>
      <c r="L9" s="125"/>
      <c r="M9" s="125"/>
      <c r="N9" s="125"/>
      <c r="O9" s="270"/>
      <c r="P9" s="270"/>
      <c r="Q9" s="125"/>
      <c r="R9" s="113"/>
    </row>
    <row r="10" spans="1:18" ht="15" customHeight="1">
      <c r="A10" s="239"/>
      <c r="B10" s="120"/>
      <c r="C10" s="121"/>
      <c r="D10" s="122"/>
      <c r="E10" s="123"/>
      <c r="F10" s="121"/>
      <c r="G10" s="122"/>
      <c r="H10" s="124"/>
      <c r="I10" s="124"/>
      <c r="J10" s="124"/>
      <c r="K10" s="124"/>
      <c r="L10" s="125"/>
      <c r="M10" s="125"/>
      <c r="N10" s="125"/>
      <c r="O10" s="270"/>
      <c r="P10" s="270"/>
      <c r="Q10" s="125"/>
      <c r="R10" s="113"/>
    </row>
    <row r="11" spans="1:18" ht="2.1" customHeight="1">
      <c r="A11" s="239"/>
      <c r="B11" s="126"/>
      <c r="C11" s="127"/>
      <c r="D11" s="128"/>
      <c r="E11" s="129"/>
      <c r="F11" s="127"/>
      <c r="G11" s="128"/>
      <c r="H11" s="130"/>
      <c r="I11" s="130"/>
      <c r="J11" s="130"/>
      <c r="K11" s="130"/>
      <c r="L11" s="131"/>
      <c r="M11" s="131"/>
      <c r="N11" s="131"/>
      <c r="O11" s="270"/>
      <c r="P11" s="270"/>
      <c r="Q11" s="131"/>
      <c r="R11" s="113"/>
    </row>
    <row r="12" spans="1:18" ht="7.5" customHeight="1">
      <c r="A12" s="239"/>
      <c r="B12" s="214"/>
      <c r="C12" s="127"/>
      <c r="D12" s="128"/>
      <c r="E12" s="129"/>
      <c r="F12" s="127"/>
      <c r="G12" s="128"/>
      <c r="H12" s="130"/>
      <c r="I12" s="130"/>
      <c r="J12" s="130"/>
      <c r="K12" s="130"/>
      <c r="L12" s="131"/>
      <c r="M12" s="131"/>
      <c r="N12" s="131"/>
      <c r="O12" s="270"/>
      <c r="P12" s="270"/>
      <c r="Q12" s="131"/>
      <c r="R12" s="113"/>
    </row>
    <row r="13" spans="1:18" ht="4.5" customHeight="1">
      <c r="A13" s="240"/>
      <c r="B13" s="113"/>
      <c r="C13" s="161"/>
      <c r="D13" s="161"/>
      <c r="E13" s="161"/>
      <c r="F13" s="161"/>
      <c r="G13" s="161"/>
      <c r="H13" s="124"/>
      <c r="I13" s="124"/>
      <c r="J13" s="124"/>
      <c r="K13" s="124"/>
      <c r="L13" s="125"/>
      <c r="M13" s="113"/>
      <c r="N13" s="113"/>
      <c r="O13" s="267"/>
      <c r="P13" s="267"/>
      <c r="Q13" s="113"/>
      <c r="R13" s="113"/>
    </row>
    <row r="14" spans="1:18" ht="20.25">
      <c r="A14" s="246">
        <v>6.1</v>
      </c>
      <c r="B14" s="174" t="s">
        <v>61</v>
      </c>
      <c r="C14" s="175"/>
      <c r="D14" s="176"/>
      <c r="E14" s="176"/>
      <c r="F14" s="176"/>
      <c r="G14" s="176"/>
      <c r="H14" s="176"/>
      <c r="I14" s="176"/>
      <c r="J14" s="176"/>
      <c r="K14" s="176"/>
      <c r="L14" s="224"/>
      <c r="M14" s="224"/>
      <c r="N14" s="113"/>
      <c r="O14" s="267"/>
      <c r="P14" s="267"/>
      <c r="Q14" s="113"/>
      <c r="R14" s="113"/>
    </row>
    <row r="15" spans="1:18" ht="17.100000000000001" customHeight="1">
      <c r="A15" s="246"/>
      <c r="B15" s="133"/>
      <c r="C15" s="134"/>
      <c r="D15" s="135"/>
      <c r="E15" s="135"/>
      <c r="F15" s="135"/>
      <c r="G15" s="135"/>
      <c r="H15" s="135"/>
      <c r="I15" s="135"/>
      <c r="J15" s="135"/>
      <c r="K15" s="135"/>
      <c r="L15" s="113"/>
      <c r="M15" s="113"/>
      <c r="N15" s="113"/>
      <c r="O15" s="267"/>
      <c r="P15" s="267"/>
      <c r="Q15" s="113"/>
      <c r="R15" s="113"/>
    </row>
    <row r="16" spans="1:18" ht="20.25">
      <c r="A16" s="246"/>
      <c r="B16" s="133"/>
      <c r="C16" s="134"/>
      <c r="D16" s="135"/>
      <c r="E16" s="135"/>
      <c r="F16" s="135"/>
      <c r="G16" s="350" t="s">
        <v>252</v>
      </c>
      <c r="H16" s="351"/>
      <c r="I16" s="351"/>
      <c r="J16" s="351"/>
      <c r="K16" s="351"/>
      <c r="L16" s="351"/>
      <c r="M16" s="352"/>
      <c r="N16" s="113"/>
      <c r="O16" s="267"/>
      <c r="P16" s="267"/>
      <c r="Q16" s="113"/>
      <c r="R16" s="113"/>
    </row>
    <row r="17" spans="1:18" ht="60.75">
      <c r="A17" s="239"/>
      <c r="B17" s="155"/>
      <c r="C17" s="135"/>
      <c r="D17" s="135"/>
      <c r="E17" s="135"/>
      <c r="F17" s="135"/>
      <c r="G17" s="265" t="s">
        <v>253</v>
      </c>
      <c r="H17" s="265" t="s">
        <v>254</v>
      </c>
      <c r="I17" s="265" t="s">
        <v>255</v>
      </c>
      <c r="J17" s="265" t="s">
        <v>256</v>
      </c>
      <c r="K17" s="265" t="s">
        <v>257</v>
      </c>
      <c r="L17" s="265" t="s">
        <v>258</v>
      </c>
      <c r="M17" s="265" t="s">
        <v>98</v>
      </c>
      <c r="N17" s="113"/>
      <c r="O17" s="267"/>
      <c r="P17" s="267"/>
      <c r="Q17" s="113"/>
      <c r="R17" s="113"/>
    </row>
    <row r="18" spans="1:18" ht="15" customHeight="1">
      <c r="A18" s="239"/>
      <c r="B18" s="139" t="s">
        <v>78</v>
      </c>
      <c r="C18" s="260" t="s">
        <v>79</v>
      </c>
      <c r="D18" s="106"/>
      <c r="E18" s="139"/>
      <c r="F18" s="135"/>
      <c r="G18" s="257"/>
      <c r="H18" s="257"/>
      <c r="I18" s="257"/>
      <c r="J18" s="256"/>
      <c r="K18" s="257"/>
      <c r="L18" s="256"/>
      <c r="M18" s="249">
        <f t="shared" ref="M18:M27" si="0">SUM(G18:L18)</f>
        <v>0</v>
      </c>
      <c r="N18" s="113"/>
      <c r="O18" s="267"/>
      <c r="P18" s="267"/>
      <c r="Q18" s="113"/>
      <c r="R18" s="113"/>
    </row>
    <row r="19" spans="1:18" ht="15" customHeight="1">
      <c r="A19" s="239"/>
      <c r="B19" s="139" t="s">
        <v>80</v>
      </c>
      <c r="C19" s="260" t="s">
        <v>81</v>
      </c>
      <c r="D19" s="261"/>
      <c r="E19" s="261"/>
      <c r="F19" s="135"/>
      <c r="G19" s="257"/>
      <c r="H19" s="257"/>
      <c r="I19" s="257"/>
      <c r="J19" s="256"/>
      <c r="K19" s="257"/>
      <c r="L19" s="256"/>
      <c r="M19" s="249">
        <f t="shared" si="0"/>
        <v>0</v>
      </c>
      <c r="N19" s="113"/>
      <c r="O19" s="267"/>
      <c r="P19" s="267"/>
      <c r="Q19" s="113"/>
      <c r="R19" s="113"/>
    </row>
    <row r="20" spans="1:18" ht="15" customHeight="1">
      <c r="A20" s="239"/>
      <c r="B20" s="139" t="s">
        <v>82</v>
      </c>
      <c r="C20" s="260" t="s">
        <v>83</v>
      </c>
      <c r="D20" s="261"/>
      <c r="E20" s="261"/>
      <c r="F20" s="135"/>
      <c r="G20" s="257"/>
      <c r="H20" s="257"/>
      <c r="I20" s="257"/>
      <c r="J20" s="256"/>
      <c r="K20" s="257"/>
      <c r="L20" s="256"/>
      <c r="M20" s="249">
        <f t="shared" si="0"/>
        <v>0</v>
      </c>
      <c r="N20" s="113"/>
      <c r="O20" s="267"/>
      <c r="P20" s="267"/>
      <c r="Q20" s="113"/>
      <c r="R20" s="113"/>
    </row>
    <row r="21" spans="1:18" ht="15" customHeight="1">
      <c r="A21" s="239"/>
      <c r="B21" s="139" t="s">
        <v>84</v>
      </c>
      <c r="C21" s="260" t="s">
        <v>85</v>
      </c>
      <c r="D21" s="135"/>
      <c r="E21" s="135"/>
      <c r="F21" s="135"/>
      <c r="G21" s="257"/>
      <c r="H21" s="257"/>
      <c r="I21" s="257"/>
      <c r="J21" s="256"/>
      <c r="K21" s="257"/>
      <c r="L21" s="256"/>
      <c r="M21" s="249">
        <f t="shared" si="0"/>
        <v>0</v>
      </c>
      <c r="N21" s="113"/>
      <c r="O21" s="267"/>
      <c r="P21" s="267"/>
      <c r="Q21" s="113"/>
      <c r="R21" s="113"/>
    </row>
    <row r="22" spans="1:18" ht="15" customHeight="1">
      <c r="A22" s="239"/>
      <c r="B22" s="139" t="s">
        <v>86</v>
      </c>
      <c r="C22" s="260" t="s">
        <v>87</v>
      </c>
      <c r="D22" s="113"/>
      <c r="E22" s="113"/>
      <c r="F22" s="135"/>
      <c r="G22" s="257"/>
      <c r="H22" s="257"/>
      <c r="I22" s="257"/>
      <c r="J22" s="256"/>
      <c r="K22" s="257"/>
      <c r="L22" s="256"/>
      <c r="M22" s="249">
        <f t="shared" si="0"/>
        <v>0</v>
      </c>
      <c r="N22" s="113"/>
      <c r="O22" s="267"/>
      <c r="P22" s="267"/>
      <c r="Q22" s="113"/>
      <c r="R22" s="113"/>
    </row>
    <row r="23" spans="1:18" ht="15" customHeight="1">
      <c r="A23" s="239"/>
      <c r="B23" s="139" t="s">
        <v>88</v>
      </c>
      <c r="C23" s="260" t="s">
        <v>89</v>
      </c>
      <c r="D23" s="106"/>
      <c r="E23" s="139"/>
      <c r="F23" s="135"/>
      <c r="G23" s="257"/>
      <c r="H23" s="257"/>
      <c r="I23" s="257"/>
      <c r="J23" s="256"/>
      <c r="K23" s="257"/>
      <c r="L23" s="256"/>
      <c r="M23" s="249">
        <f t="shared" si="0"/>
        <v>0</v>
      </c>
      <c r="N23" s="113"/>
      <c r="O23" s="267"/>
      <c r="P23" s="267"/>
      <c r="Q23" s="113"/>
      <c r="R23" s="113"/>
    </row>
    <row r="24" spans="1:18" ht="15" customHeight="1">
      <c r="A24" s="239"/>
      <c r="B24" s="139" t="s">
        <v>90</v>
      </c>
      <c r="C24" s="260" t="s">
        <v>91</v>
      </c>
      <c r="D24" s="106"/>
      <c r="E24" s="139"/>
      <c r="F24" s="135"/>
      <c r="G24" s="257"/>
      <c r="H24" s="257"/>
      <c r="I24" s="257"/>
      <c r="J24" s="256"/>
      <c r="K24" s="257"/>
      <c r="L24" s="256"/>
      <c r="M24" s="249">
        <f t="shared" si="0"/>
        <v>0</v>
      </c>
      <c r="N24" s="113"/>
      <c r="O24" s="267"/>
      <c r="P24" s="267"/>
      <c r="Q24" s="113"/>
      <c r="R24" s="113"/>
    </row>
    <row r="25" spans="1:18" ht="15" customHeight="1">
      <c r="A25" s="239"/>
      <c r="B25" s="139" t="s">
        <v>92</v>
      </c>
      <c r="C25" s="260" t="s">
        <v>93</v>
      </c>
      <c r="D25" s="106"/>
      <c r="E25" s="139"/>
      <c r="F25" s="135"/>
      <c r="G25" s="257"/>
      <c r="H25" s="257"/>
      <c r="I25" s="257"/>
      <c r="J25" s="256"/>
      <c r="K25" s="257"/>
      <c r="L25" s="256"/>
      <c r="M25" s="249">
        <f t="shared" si="0"/>
        <v>0</v>
      </c>
      <c r="N25" s="113"/>
      <c r="O25" s="267"/>
      <c r="P25" s="267"/>
      <c r="Q25" s="113"/>
      <c r="R25" s="113"/>
    </row>
    <row r="26" spans="1:18" ht="15" customHeight="1">
      <c r="A26" s="239"/>
      <c r="B26" s="139" t="s">
        <v>94</v>
      </c>
      <c r="C26" s="260" t="s">
        <v>95</v>
      </c>
      <c r="D26" s="106"/>
      <c r="E26" s="139"/>
      <c r="F26" s="135"/>
      <c r="G26" s="257"/>
      <c r="H26" s="257"/>
      <c r="I26" s="257"/>
      <c r="J26" s="256"/>
      <c r="K26" s="257"/>
      <c r="L26" s="256"/>
      <c r="M26" s="249">
        <f t="shared" si="0"/>
        <v>0</v>
      </c>
      <c r="N26" s="113"/>
      <c r="O26" s="267"/>
      <c r="P26" s="267"/>
      <c r="Q26" s="113"/>
      <c r="R26" s="113"/>
    </row>
    <row r="27" spans="1:18" ht="15" customHeight="1">
      <c r="A27" s="239"/>
      <c r="B27" s="139" t="s">
        <v>96</v>
      </c>
      <c r="C27" s="260" t="s">
        <v>97</v>
      </c>
      <c r="D27" s="106"/>
      <c r="E27" s="139"/>
      <c r="F27" s="135"/>
      <c r="G27" s="256"/>
      <c r="H27" s="256"/>
      <c r="I27" s="256"/>
      <c r="J27" s="256"/>
      <c r="K27" s="256"/>
      <c r="L27" s="256"/>
      <c r="M27" s="249">
        <f t="shared" si="0"/>
        <v>0</v>
      </c>
      <c r="N27" s="113"/>
      <c r="O27" s="267"/>
      <c r="P27" s="267"/>
      <c r="Q27" s="113"/>
      <c r="R27" s="113"/>
    </row>
    <row r="28" spans="1:18" ht="15" customHeight="1">
      <c r="A28" s="239"/>
      <c r="B28" s="157"/>
      <c r="C28" s="133" t="s">
        <v>98</v>
      </c>
      <c r="D28" s="135"/>
      <c r="E28" s="135"/>
      <c r="F28" s="135"/>
      <c r="G28" s="249">
        <f t="shared" ref="G28:H28" si="1">SUM(G18:G27)</f>
        <v>0</v>
      </c>
      <c r="H28" s="249">
        <f t="shared" si="1"/>
        <v>0</v>
      </c>
      <c r="I28" s="249">
        <f>SUM(I18:I27)</f>
        <v>0</v>
      </c>
      <c r="J28" s="249">
        <f>SUM(J18:J27)</f>
        <v>0</v>
      </c>
      <c r="K28" s="249">
        <f>SUM(K18:K27)</f>
        <v>0</v>
      </c>
      <c r="L28" s="249">
        <f>SUM(L18:L27)</f>
        <v>0</v>
      </c>
      <c r="M28" s="249">
        <f>SUM(M18:M27)</f>
        <v>0</v>
      </c>
      <c r="N28" s="113"/>
      <c r="O28" s="267"/>
      <c r="P28" s="267"/>
      <c r="Q28" s="113"/>
      <c r="R28" s="113"/>
    </row>
    <row r="29" spans="1:18" ht="17.100000000000001" customHeight="1">
      <c r="A29" s="239"/>
      <c r="B29" s="135"/>
      <c r="C29" s="135"/>
      <c r="D29" s="135"/>
      <c r="E29" s="135"/>
      <c r="F29" s="135"/>
      <c r="G29" s="135"/>
      <c r="H29" s="252"/>
      <c r="I29" s="252"/>
      <c r="J29" s="252"/>
      <c r="K29" s="253"/>
      <c r="L29" s="113"/>
      <c r="M29" s="113"/>
      <c r="N29" s="113"/>
      <c r="O29" s="267"/>
      <c r="P29" s="267"/>
      <c r="Q29" s="113"/>
      <c r="R29" s="113"/>
    </row>
    <row r="30" spans="1:18" ht="17.100000000000001" customHeight="1">
      <c r="A30" s="239"/>
      <c r="B30" s="135"/>
      <c r="C30" s="135"/>
      <c r="D30" s="135"/>
      <c r="E30" s="135"/>
      <c r="F30" s="135"/>
      <c r="G30" s="135"/>
      <c r="H30" s="252"/>
      <c r="I30" s="252"/>
      <c r="J30" s="252"/>
      <c r="K30" s="253"/>
      <c r="L30" s="113"/>
      <c r="M30" s="113"/>
      <c r="N30" s="113"/>
      <c r="O30" s="267"/>
      <c r="P30" s="267"/>
      <c r="Q30" s="113"/>
      <c r="R30" s="113"/>
    </row>
    <row r="31" spans="1:18" ht="20.25">
      <c r="A31" s="246">
        <v>6.2</v>
      </c>
      <c r="B31" s="174" t="s">
        <v>259</v>
      </c>
      <c r="C31" s="175"/>
      <c r="D31" s="176"/>
      <c r="E31" s="176"/>
      <c r="F31" s="176"/>
      <c r="G31" s="176"/>
      <c r="H31" s="176"/>
      <c r="I31" s="176"/>
      <c r="J31" s="176"/>
      <c r="K31" s="176"/>
      <c r="L31" s="224"/>
      <c r="M31" s="224"/>
      <c r="N31" s="113"/>
      <c r="O31" s="267"/>
      <c r="P31" s="267"/>
      <c r="Q31" s="113"/>
      <c r="R31" s="113"/>
    </row>
    <row r="32" spans="1:18" ht="17.100000000000001" customHeight="1">
      <c r="A32" s="246"/>
      <c r="B32" s="133"/>
      <c r="C32" s="134"/>
      <c r="D32" s="135"/>
      <c r="E32" s="135"/>
      <c r="F32" s="135"/>
      <c r="G32" s="135"/>
      <c r="H32" s="135"/>
      <c r="I32" s="135"/>
      <c r="J32" s="135"/>
      <c r="K32" s="135"/>
      <c r="L32" s="113"/>
      <c r="M32" s="113"/>
      <c r="N32" s="113"/>
      <c r="O32" s="267"/>
      <c r="P32" s="267"/>
      <c r="Q32" s="113"/>
      <c r="R32" s="113"/>
    </row>
    <row r="33" spans="1:18" ht="20.25">
      <c r="A33" s="246"/>
      <c r="B33" s="133"/>
      <c r="C33" s="134"/>
      <c r="D33" s="135"/>
      <c r="E33" s="135"/>
      <c r="F33" s="135"/>
      <c r="G33" s="350" t="s">
        <v>252</v>
      </c>
      <c r="H33" s="351"/>
      <c r="I33" s="351"/>
      <c r="J33" s="351"/>
      <c r="K33" s="351"/>
      <c r="L33" s="351"/>
      <c r="M33" s="352"/>
      <c r="N33" s="113"/>
      <c r="O33" s="267"/>
      <c r="P33" s="267"/>
      <c r="Q33" s="113"/>
      <c r="R33" s="113"/>
    </row>
    <row r="34" spans="1:18" ht="60.75">
      <c r="A34" s="239"/>
      <c r="B34" s="155"/>
      <c r="C34" s="135"/>
      <c r="D34" s="135"/>
      <c r="E34" s="135"/>
      <c r="F34" s="135"/>
      <c r="G34" s="265" t="s">
        <v>253</v>
      </c>
      <c r="H34" s="265" t="s">
        <v>254</v>
      </c>
      <c r="I34" s="265" t="s">
        <v>255</v>
      </c>
      <c r="J34" s="265" t="s">
        <v>256</v>
      </c>
      <c r="K34" s="265" t="s">
        <v>257</v>
      </c>
      <c r="L34" s="265" t="s">
        <v>258</v>
      </c>
      <c r="M34" s="265" t="s">
        <v>98</v>
      </c>
      <c r="N34" s="113"/>
      <c r="O34" s="267"/>
      <c r="P34" s="267"/>
      <c r="Q34" s="113"/>
      <c r="R34" s="113"/>
    </row>
    <row r="35" spans="1:18" ht="17.100000000000001" customHeight="1">
      <c r="A35" s="239"/>
      <c r="B35" s="139" t="s">
        <v>78</v>
      </c>
      <c r="C35" s="260" t="s">
        <v>79</v>
      </c>
      <c r="D35" s="106"/>
      <c r="E35" s="139"/>
      <c r="F35" s="135"/>
      <c r="G35" s="256"/>
      <c r="H35" s="256"/>
      <c r="I35" s="264"/>
      <c r="J35" s="256"/>
      <c r="K35" s="256"/>
      <c r="L35" s="256"/>
      <c r="M35" s="249">
        <f t="shared" ref="M35:M44" si="2">SUM(G35:L35)</f>
        <v>0</v>
      </c>
      <c r="N35" s="113"/>
      <c r="O35" s="267"/>
      <c r="P35" s="267"/>
      <c r="Q35" s="113"/>
      <c r="R35" s="113"/>
    </row>
    <row r="36" spans="1:18" ht="17.100000000000001" customHeight="1">
      <c r="A36" s="239"/>
      <c r="B36" s="139" t="s">
        <v>80</v>
      </c>
      <c r="C36" s="260" t="s">
        <v>81</v>
      </c>
      <c r="D36" s="261"/>
      <c r="E36" s="261"/>
      <c r="F36" s="135"/>
      <c r="G36" s="256"/>
      <c r="H36" s="256"/>
      <c r="I36" s="264"/>
      <c r="J36" s="256"/>
      <c r="K36" s="256"/>
      <c r="L36" s="256"/>
      <c r="M36" s="249">
        <f t="shared" si="2"/>
        <v>0</v>
      </c>
      <c r="N36" s="113"/>
      <c r="O36" s="267"/>
      <c r="P36" s="267"/>
      <c r="Q36" s="113"/>
      <c r="R36" s="113"/>
    </row>
    <row r="37" spans="1:18" ht="17.100000000000001" customHeight="1">
      <c r="A37" s="239"/>
      <c r="B37" s="139" t="s">
        <v>82</v>
      </c>
      <c r="C37" s="260" t="s">
        <v>83</v>
      </c>
      <c r="D37" s="261"/>
      <c r="E37" s="261"/>
      <c r="F37" s="135"/>
      <c r="G37" s="256"/>
      <c r="H37" s="256"/>
      <c r="I37" s="264"/>
      <c r="J37" s="256"/>
      <c r="K37" s="256"/>
      <c r="L37" s="256"/>
      <c r="M37" s="249">
        <f t="shared" si="2"/>
        <v>0</v>
      </c>
      <c r="N37" s="113"/>
      <c r="O37" s="267"/>
      <c r="P37" s="267"/>
      <c r="Q37" s="113"/>
      <c r="R37" s="113"/>
    </row>
    <row r="38" spans="1:18" ht="17.100000000000001" customHeight="1">
      <c r="A38" s="239"/>
      <c r="B38" s="139" t="s">
        <v>84</v>
      </c>
      <c r="C38" s="260" t="s">
        <v>85</v>
      </c>
      <c r="D38" s="135"/>
      <c r="E38" s="135"/>
      <c r="F38" s="135"/>
      <c r="G38" s="256"/>
      <c r="H38" s="256"/>
      <c r="I38" s="264"/>
      <c r="J38" s="256"/>
      <c r="K38" s="256"/>
      <c r="L38" s="256"/>
      <c r="M38" s="249">
        <f t="shared" si="2"/>
        <v>0</v>
      </c>
      <c r="N38" s="113"/>
      <c r="O38" s="267"/>
      <c r="P38" s="267"/>
      <c r="Q38" s="113"/>
      <c r="R38" s="113"/>
    </row>
    <row r="39" spans="1:18" ht="17.100000000000001" customHeight="1">
      <c r="A39" s="239"/>
      <c r="B39" s="139" t="s">
        <v>86</v>
      </c>
      <c r="C39" s="260" t="s">
        <v>87</v>
      </c>
      <c r="D39" s="113"/>
      <c r="E39" s="113"/>
      <c r="F39" s="135"/>
      <c r="G39" s="256"/>
      <c r="H39" s="256"/>
      <c r="I39" s="264"/>
      <c r="J39" s="256"/>
      <c r="K39" s="256"/>
      <c r="L39" s="256"/>
      <c r="M39" s="249">
        <f t="shared" si="2"/>
        <v>0</v>
      </c>
      <c r="N39" s="113"/>
      <c r="O39" s="267"/>
      <c r="P39" s="267"/>
      <c r="Q39" s="113"/>
      <c r="R39" s="113"/>
    </row>
    <row r="40" spans="1:18" ht="17.100000000000001" customHeight="1">
      <c r="A40" s="239"/>
      <c r="B40" s="139" t="s">
        <v>88</v>
      </c>
      <c r="C40" s="260" t="s">
        <v>89</v>
      </c>
      <c r="D40" s="106"/>
      <c r="E40" s="139"/>
      <c r="F40" s="135"/>
      <c r="G40" s="256"/>
      <c r="H40" s="256"/>
      <c r="I40" s="264"/>
      <c r="J40" s="256"/>
      <c r="K40" s="256"/>
      <c r="L40" s="256"/>
      <c r="M40" s="249">
        <f t="shared" si="2"/>
        <v>0</v>
      </c>
      <c r="N40" s="113"/>
      <c r="O40" s="267"/>
      <c r="P40" s="267"/>
      <c r="Q40" s="113"/>
      <c r="R40" s="113"/>
    </row>
    <row r="41" spans="1:18" ht="17.100000000000001" customHeight="1">
      <c r="A41" s="239"/>
      <c r="B41" s="139" t="s">
        <v>90</v>
      </c>
      <c r="C41" s="260" t="s">
        <v>91</v>
      </c>
      <c r="D41" s="106"/>
      <c r="E41" s="139"/>
      <c r="F41" s="135"/>
      <c r="G41" s="256"/>
      <c r="H41" s="256"/>
      <c r="I41" s="264"/>
      <c r="J41" s="256"/>
      <c r="K41" s="256"/>
      <c r="L41" s="256"/>
      <c r="M41" s="249">
        <f t="shared" si="2"/>
        <v>0</v>
      </c>
      <c r="N41" s="113"/>
      <c r="O41" s="267"/>
      <c r="P41" s="267"/>
      <c r="Q41" s="113"/>
      <c r="R41" s="113"/>
    </row>
    <row r="42" spans="1:18" ht="17.100000000000001" customHeight="1">
      <c r="A42" s="239"/>
      <c r="B42" s="139" t="s">
        <v>92</v>
      </c>
      <c r="C42" s="260" t="s">
        <v>93</v>
      </c>
      <c r="D42" s="106"/>
      <c r="E42" s="139"/>
      <c r="F42" s="135"/>
      <c r="G42" s="256"/>
      <c r="H42" s="256"/>
      <c r="I42" s="264"/>
      <c r="J42" s="256"/>
      <c r="K42" s="256"/>
      <c r="L42" s="256"/>
      <c r="M42" s="249">
        <f t="shared" si="2"/>
        <v>0</v>
      </c>
      <c r="N42" s="113"/>
      <c r="O42" s="267"/>
      <c r="P42" s="267"/>
      <c r="Q42" s="113"/>
      <c r="R42" s="113"/>
    </row>
    <row r="43" spans="1:18" ht="17.100000000000001" customHeight="1">
      <c r="A43" s="239"/>
      <c r="B43" s="139" t="s">
        <v>94</v>
      </c>
      <c r="C43" s="260" t="s">
        <v>95</v>
      </c>
      <c r="D43" s="106"/>
      <c r="E43" s="139"/>
      <c r="F43" s="135"/>
      <c r="G43" s="256"/>
      <c r="H43" s="256"/>
      <c r="I43" s="264"/>
      <c r="J43" s="256"/>
      <c r="K43" s="256"/>
      <c r="L43" s="256"/>
      <c r="M43" s="249">
        <f t="shared" si="2"/>
        <v>0</v>
      </c>
      <c r="N43" s="113"/>
      <c r="O43" s="267"/>
      <c r="P43" s="267"/>
      <c r="Q43" s="113"/>
      <c r="R43" s="113"/>
    </row>
    <row r="44" spans="1:18" ht="17.100000000000001" customHeight="1">
      <c r="A44" s="239"/>
      <c r="B44" s="139" t="s">
        <v>96</v>
      </c>
      <c r="C44" s="260" t="s">
        <v>97</v>
      </c>
      <c r="D44" s="106"/>
      <c r="E44" s="139"/>
      <c r="F44" s="135"/>
      <c r="G44" s="256"/>
      <c r="H44" s="256"/>
      <c r="I44" s="256"/>
      <c r="J44" s="256"/>
      <c r="K44" s="256"/>
      <c r="L44" s="256"/>
      <c r="M44" s="249">
        <f t="shared" si="2"/>
        <v>0</v>
      </c>
      <c r="N44" s="113"/>
      <c r="O44" s="267"/>
      <c r="P44" s="267"/>
      <c r="Q44" s="113"/>
      <c r="R44" s="113"/>
    </row>
    <row r="45" spans="1:18" ht="17.100000000000001" customHeight="1">
      <c r="A45" s="239"/>
      <c r="B45" s="157"/>
      <c r="C45" s="133" t="s">
        <v>98</v>
      </c>
      <c r="D45" s="135"/>
      <c r="E45" s="135"/>
      <c r="F45" s="135"/>
      <c r="G45" s="249">
        <f t="shared" ref="G45:H45" si="3">SUM(G35:G44)</f>
        <v>0</v>
      </c>
      <c r="H45" s="249">
        <f t="shared" si="3"/>
        <v>0</v>
      </c>
      <c r="I45" s="249">
        <f>SUM(I35:I44)</f>
        <v>0</v>
      </c>
      <c r="J45" s="249">
        <f>SUM(J35:J44)</f>
        <v>0</v>
      </c>
      <c r="K45" s="249">
        <f>SUM(K35:K44)</f>
        <v>0</v>
      </c>
      <c r="L45" s="249">
        <f>SUM(L35:L44)</f>
        <v>0</v>
      </c>
      <c r="M45" s="249">
        <f>SUM(M35:M44)</f>
        <v>0</v>
      </c>
      <c r="N45" s="113"/>
      <c r="O45" s="267"/>
      <c r="P45" s="267"/>
      <c r="Q45" s="113"/>
      <c r="R45" s="113"/>
    </row>
    <row r="46" spans="1:18" ht="17.100000000000001" customHeight="1">
      <c r="A46" s="239"/>
      <c r="B46" s="135"/>
      <c r="C46" s="135"/>
      <c r="D46" s="135"/>
      <c r="E46" s="135"/>
      <c r="F46" s="135"/>
      <c r="G46" s="135"/>
      <c r="H46" s="252"/>
      <c r="I46" s="252"/>
      <c r="J46" s="252"/>
      <c r="K46" s="253"/>
      <c r="L46" s="113"/>
      <c r="M46" s="113"/>
      <c r="N46" s="113"/>
      <c r="O46" s="267"/>
      <c r="P46" s="267"/>
      <c r="Q46" s="113"/>
      <c r="R46" s="113"/>
    </row>
    <row r="47" spans="1:18" ht="17.100000000000001" customHeight="1">
      <c r="A47" s="239"/>
      <c r="B47" s="135"/>
      <c r="C47" s="135"/>
      <c r="D47" s="135"/>
      <c r="E47" s="135"/>
      <c r="F47" s="135"/>
      <c r="G47" s="135"/>
      <c r="H47" s="252"/>
      <c r="I47" s="252"/>
      <c r="J47" s="252"/>
      <c r="K47" s="253"/>
      <c r="L47" s="113"/>
      <c r="M47" s="113"/>
      <c r="N47" s="113"/>
      <c r="O47" s="267"/>
      <c r="P47" s="267"/>
      <c r="Q47" s="113"/>
      <c r="R47" s="113"/>
    </row>
    <row r="48" spans="1:18" ht="20.25">
      <c r="A48" s="246">
        <v>6.3</v>
      </c>
      <c r="B48" s="174" t="s">
        <v>260</v>
      </c>
      <c r="C48" s="175"/>
      <c r="D48" s="176"/>
      <c r="E48" s="176"/>
      <c r="F48" s="176"/>
      <c r="G48" s="176"/>
      <c r="H48" s="176"/>
      <c r="I48" s="176"/>
      <c r="J48" s="176"/>
      <c r="K48" s="176"/>
      <c r="L48" s="224"/>
      <c r="M48" s="224"/>
      <c r="N48" s="113"/>
      <c r="O48" s="267"/>
      <c r="P48" s="267"/>
      <c r="Q48" s="113"/>
      <c r="R48" s="113"/>
    </row>
    <row r="49" spans="1:18" ht="17.100000000000001" customHeight="1">
      <c r="A49" s="246"/>
      <c r="B49" s="133"/>
      <c r="C49" s="134"/>
      <c r="D49" s="135"/>
      <c r="E49" s="135"/>
      <c r="F49" s="135"/>
      <c r="G49" s="135"/>
      <c r="H49" s="135"/>
      <c r="I49" s="135"/>
      <c r="J49" s="135"/>
      <c r="K49" s="135"/>
      <c r="L49" s="113"/>
      <c r="M49" s="113"/>
      <c r="N49" s="113"/>
      <c r="O49" s="267"/>
      <c r="P49" s="267"/>
      <c r="Q49" s="113"/>
      <c r="R49" s="113"/>
    </row>
    <row r="50" spans="1:18" ht="20.25">
      <c r="A50" s="246"/>
      <c r="B50" s="133"/>
      <c r="C50" s="134"/>
      <c r="D50" s="135"/>
      <c r="E50" s="135"/>
      <c r="F50" s="135"/>
      <c r="G50" s="338" t="s">
        <v>252</v>
      </c>
      <c r="H50" s="378"/>
      <c r="I50" s="378"/>
      <c r="J50" s="378"/>
      <c r="K50" s="378"/>
      <c r="L50" s="378"/>
      <c r="M50" s="339"/>
      <c r="N50" s="113"/>
      <c r="O50" s="267"/>
      <c r="P50" s="267"/>
      <c r="Q50" s="113"/>
      <c r="R50" s="113"/>
    </row>
    <row r="51" spans="1:18" ht="60.75">
      <c r="A51" s="239"/>
      <c r="B51" s="155"/>
      <c r="C51" s="135"/>
      <c r="D51" s="135"/>
      <c r="E51" s="135"/>
      <c r="F51" s="135"/>
      <c r="G51" s="265" t="s">
        <v>253</v>
      </c>
      <c r="H51" s="265" t="s">
        <v>254</v>
      </c>
      <c r="I51" s="265" t="s">
        <v>255</v>
      </c>
      <c r="J51" s="265" t="s">
        <v>256</v>
      </c>
      <c r="K51" s="265" t="s">
        <v>257</v>
      </c>
      <c r="L51" s="265" t="s">
        <v>258</v>
      </c>
      <c r="M51" s="265" t="s">
        <v>98</v>
      </c>
      <c r="N51" s="113"/>
      <c r="O51" s="267"/>
      <c r="P51" s="267"/>
      <c r="Q51" s="113"/>
      <c r="R51" s="113"/>
    </row>
    <row r="52" spans="1:18" ht="15" customHeight="1">
      <c r="A52" s="239"/>
      <c r="B52" s="139" t="s">
        <v>78</v>
      </c>
      <c r="C52" s="260" t="s">
        <v>79</v>
      </c>
      <c r="D52" s="106"/>
      <c r="E52" s="139"/>
      <c r="F52" s="135"/>
      <c r="G52" s="256"/>
      <c r="H52" s="256"/>
      <c r="I52" s="256"/>
      <c r="J52" s="256"/>
      <c r="K52" s="256"/>
      <c r="L52" s="256"/>
      <c r="M52" s="249">
        <f t="shared" ref="M52:M61" si="4">SUM(G52:L52)</f>
        <v>0</v>
      </c>
      <c r="N52" s="113"/>
      <c r="O52" s="267"/>
      <c r="P52" s="267"/>
      <c r="Q52" s="113"/>
      <c r="R52" s="113"/>
    </row>
    <row r="53" spans="1:18" ht="15" customHeight="1">
      <c r="A53" s="239"/>
      <c r="B53" s="139" t="s">
        <v>80</v>
      </c>
      <c r="C53" s="260" t="s">
        <v>81</v>
      </c>
      <c r="D53" s="261"/>
      <c r="E53" s="261"/>
      <c r="F53" s="135"/>
      <c r="G53" s="256"/>
      <c r="H53" s="256"/>
      <c r="I53" s="256"/>
      <c r="J53" s="256"/>
      <c r="K53" s="256"/>
      <c r="L53" s="256"/>
      <c r="M53" s="249">
        <f t="shared" si="4"/>
        <v>0</v>
      </c>
      <c r="N53" s="113"/>
      <c r="O53" s="267"/>
      <c r="P53" s="267"/>
      <c r="Q53" s="113"/>
      <c r="R53" s="113"/>
    </row>
    <row r="54" spans="1:18" ht="15" customHeight="1">
      <c r="A54" s="239"/>
      <c r="B54" s="139" t="s">
        <v>82</v>
      </c>
      <c r="C54" s="260" t="s">
        <v>83</v>
      </c>
      <c r="D54" s="261"/>
      <c r="E54" s="261"/>
      <c r="F54" s="135"/>
      <c r="G54" s="256"/>
      <c r="H54" s="256"/>
      <c r="I54" s="256"/>
      <c r="J54" s="256"/>
      <c r="K54" s="256"/>
      <c r="L54" s="256"/>
      <c r="M54" s="249">
        <f t="shared" si="4"/>
        <v>0</v>
      </c>
      <c r="N54" s="113"/>
      <c r="O54" s="267"/>
      <c r="P54" s="267"/>
      <c r="Q54" s="113"/>
      <c r="R54" s="113"/>
    </row>
    <row r="55" spans="1:18" ht="15" customHeight="1">
      <c r="A55" s="239"/>
      <c r="B55" s="139" t="s">
        <v>84</v>
      </c>
      <c r="C55" s="260" t="s">
        <v>85</v>
      </c>
      <c r="D55" s="135"/>
      <c r="E55" s="135"/>
      <c r="F55" s="135"/>
      <c r="G55" s="256"/>
      <c r="H55" s="256"/>
      <c r="I55" s="256"/>
      <c r="J55" s="256"/>
      <c r="K55" s="256"/>
      <c r="L55" s="256"/>
      <c r="M55" s="249">
        <f t="shared" si="4"/>
        <v>0</v>
      </c>
      <c r="N55" s="113"/>
      <c r="O55" s="267"/>
      <c r="P55" s="267"/>
      <c r="Q55" s="113"/>
      <c r="R55" s="113"/>
    </row>
    <row r="56" spans="1:18" ht="15" customHeight="1">
      <c r="A56" s="239"/>
      <c r="B56" s="139" t="s">
        <v>86</v>
      </c>
      <c r="C56" s="260" t="s">
        <v>87</v>
      </c>
      <c r="D56" s="113"/>
      <c r="E56" s="113"/>
      <c r="F56" s="135"/>
      <c r="G56" s="256"/>
      <c r="H56" s="256"/>
      <c r="I56" s="256"/>
      <c r="J56" s="256"/>
      <c r="K56" s="256"/>
      <c r="L56" s="256"/>
      <c r="M56" s="249">
        <f t="shared" si="4"/>
        <v>0</v>
      </c>
      <c r="N56" s="113"/>
      <c r="O56" s="267"/>
      <c r="P56" s="267"/>
      <c r="Q56" s="113"/>
      <c r="R56" s="113"/>
    </row>
    <row r="57" spans="1:18" ht="15" customHeight="1">
      <c r="A57" s="239"/>
      <c r="B57" s="139" t="s">
        <v>88</v>
      </c>
      <c r="C57" s="260" t="s">
        <v>89</v>
      </c>
      <c r="D57" s="106"/>
      <c r="E57" s="139"/>
      <c r="F57" s="135"/>
      <c r="G57" s="256"/>
      <c r="H57" s="256"/>
      <c r="I57" s="256"/>
      <c r="J57" s="256"/>
      <c r="K57" s="256"/>
      <c r="L57" s="256"/>
      <c r="M57" s="249">
        <f t="shared" si="4"/>
        <v>0</v>
      </c>
      <c r="N57" s="113"/>
      <c r="O57" s="267"/>
      <c r="P57" s="267"/>
      <c r="Q57" s="113"/>
      <c r="R57" s="113"/>
    </row>
    <row r="58" spans="1:18" ht="15" customHeight="1">
      <c r="A58" s="239"/>
      <c r="B58" s="139" t="s">
        <v>90</v>
      </c>
      <c r="C58" s="260" t="s">
        <v>91</v>
      </c>
      <c r="D58" s="106"/>
      <c r="E58" s="139"/>
      <c r="F58" s="135"/>
      <c r="G58" s="256"/>
      <c r="H58" s="256"/>
      <c r="I58" s="256"/>
      <c r="J58" s="256"/>
      <c r="K58" s="256"/>
      <c r="L58" s="256"/>
      <c r="M58" s="249">
        <f t="shared" si="4"/>
        <v>0</v>
      </c>
      <c r="N58" s="113"/>
      <c r="O58" s="267"/>
      <c r="P58" s="267"/>
      <c r="Q58" s="113"/>
      <c r="R58" s="113"/>
    </row>
    <row r="59" spans="1:18" ht="15" customHeight="1">
      <c r="A59" s="239"/>
      <c r="B59" s="139" t="s">
        <v>92</v>
      </c>
      <c r="C59" s="260" t="s">
        <v>93</v>
      </c>
      <c r="D59" s="106"/>
      <c r="E59" s="139"/>
      <c r="F59" s="135"/>
      <c r="G59" s="256"/>
      <c r="H59" s="256"/>
      <c r="I59" s="256"/>
      <c r="J59" s="256"/>
      <c r="K59" s="256"/>
      <c r="L59" s="256"/>
      <c r="M59" s="249">
        <f t="shared" si="4"/>
        <v>0</v>
      </c>
      <c r="N59" s="113"/>
      <c r="O59" s="267"/>
      <c r="P59" s="267"/>
      <c r="Q59" s="113"/>
      <c r="R59" s="113"/>
    </row>
    <row r="60" spans="1:18" ht="15" customHeight="1">
      <c r="A60" s="239"/>
      <c r="B60" s="139" t="s">
        <v>94</v>
      </c>
      <c r="C60" s="260" t="s">
        <v>95</v>
      </c>
      <c r="D60" s="106"/>
      <c r="E60" s="139"/>
      <c r="F60" s="135"/>
      <c r="G60" s="256"/>
      <c r="H60" s="256"/>
      <c r="I60" s="256"/>
      <c r="J60" s="256"/>
      <c r="K60" s="256"/>
      <c r="L60" s="256"/>
      <c r="M60" s="249">
        <f t="shared" si="4"/>
        <v>0</v>
      </c>
      <c r="N60" s="113"/>
      <c r="O60" s="267"/>
      <c r="P60" s="267"/>
      <c r="Q60" s="113"/>
      <c r="R60" s="113"/>
    </row>
    <row r="61" spans="1:18" ht="15" customHeight="1">
      <c r="A61" s="239"/>
      <c r="B61" s="139" t="s">
        <v>96</v>
      </c>
      <c r="C61" s="260" t="s">
        <v>97</v>
      </c>
      <c r="D61" s="106"/>
      <c r="E61" s="139"/>
      <c r="F61" s="135"/>
      <c r="G61" s="256"/>
      <c r="H61" s="256"/>
      <c r="I61" s="256"/>
      <c r="J61" s="256"/>
      <c r="K61" s="256"/>
      <c r="L61" s="256"/>
      <c r="M61" s="249">
        <f t="shared" si="4"/>
        <v>0</v>
      </c>
      <c r="N61" s="113"/>
      <c r="O61" s="267"/>
      <c r="P61" s="267"/>
      <c r="Q61" s="113"/>
      <c r="R61" s="113"/>
    </row>
    <row r="62" spans="1:18" ht="15" customHeight="1">
      <c r="A62" s="239"/>
      <c r="B62" s="157"/>
      <c r="C62" s="133" t="s">
        <v>98</v>
      </c>
      <c r="D62" s="135"/>
      <c r="E62" s="135"/>
      <c r="F62" s="135"/>
      <c r="G62" s="249">
        <f t="shared" ref="G62:H62" si="5">SUM(G52:G61)</f>
        <v>0</v>
      </c>
      <c r="H62" s="249">
        <f t="shared" si="5"/>
        <v>0</v>
      </c>
      <c r="I62" s="249">
        <f>SUM(I52:I61)</f>
        <v>0</v>
      </c>
      <c r="J62" s="249">
        <f>SUM(J52:J61)</f>
        <v>0</v>
      </c>
      <c r="K62" s="249">
        <f>SUM(K52:K61)</f>
        <v>0</v>
      </c>
      <c r="L62" s="249">
        <f>SUM(L52:L61)</f>
        <v>0</v>
      </c>
      <c r="M62" s="249">
        <f>SUM(M52:M61)</f>
        <v>0</v>
      </c>
      <c r="N62" s="113"/>
      <c r="O62" s="267"/>
      <c r="P62" s="267"/>
      <c r="Q62" s="113"/>
      <c r="R62" s="113"/>
    </row>
    <row r="63" spans="1:18" ht="17.100000000000001" customHeight="1">
      <c r="A63" s="239"/>
      <c r="B63" s="135"/>
      <c r="C63" s="135"/>
      <c r="D63" s="135"/>
      <c r="E63" s="135"/>
      <c r="F63" s="135"/>
      <c r="G63" s="135"/>
      <c r="H63" s="252"/>
      <c r="I63" s="252"/>
      <c r="J63" s="252"/>
      <c r="K63" s="253"/>
      <c r="L63" s="113"/>
      <c r="M63" s="113"/>
      <c r="N63" s="113"/>
      <c r="O63" s="267"/>
      <c r="P63" s="267"/>
      <c r="Q63" s="113"/>
      <c r="R63" s="113"/>
    </row>
    <row r="64" spans="1:18" ht="17.100000000000001" customHeight="1">
      <c r="A64" s="239"/>
      <c r="B64" s="135"/>
      <c r="C64" s="135"/>
      <c r="D64" s="135"/>
      <c r="E64" s="135"/>
      <c r="F64" s="135"/>
      <c r="G64" s="135"/>
      <c r="H64" s="252"/>
      <c r="I64" s="252"/>
      <c r="J64" s="252"/>
      <c r="K64" s="253"/>
      <c r="L64" s="113"/>
      <c r="M64" s="113"/>
      <c r="N64" s="113"/>
      <c r="O64" s="267"/>
      <c r="P64" s="267"/>
      <c r="Q64" s="113"/>
      <c r="R64" s="113"/>
    </row>
    <row r="65" spans="1:18" ht="20.25">
      <c r="A65" s="246">
        <v>6.4</v>
      </c>
      <c r="B65" s="174" t="s">
        <v>64</v>
      </c>
      <c r="C65" s="175"/>
      <c r="D65" s="176"/>
      <c r="E65" s="176"/>
      <c r="F65" s="176"/>
      <c r="G65" s="176"/>
      <c r="H65" s="176"/>
      <c r="I65" s="176"/>
      <c r="J65" s="176"/>
      <c r="K65" s="176"/>
      <c r="L65" s="224"/>
      <c r="M65" s="224"/>
      <c r="N65" s="113"/>
      <c r="O65" s="267"/>
      <c r="P65" s="267"/>
      <c r="Q65" s="113"/>
      <c r="R65" s="113"/>
    </row>
    <row r="66" spans="1:18" ht="17.100000000000001" customHeight="1">
      <c r="A66" s="246"/>
      <c r="B66" s="133"/>
      <c r="C66" s="134"/>
      <c r="D66" s="135"/>
      <c r="E66" s="135"/>
      <c r="F66" s="135"/>
      <c r="G66" s="135"/>
      <c r="H66" s="135"/>
      <c r="I66" s="135"/>
      <c r="J66" s="135"/>
      <c r="K66" s="135"/>
      <c r="L66" s="113"/>
      <c r="M66" s="113"/>
      <c r="N66" s="113"/>
      <c r="O66" s="267"/>
      <c r="P66" s="267"/>
      <c r="Q66" s="113"/>
      <c r="R66" s="113"/>
    </row>
    <row r="67" spans="1:18" ht="20.25">
      <c r="A67" s="246"/>
      <c r="B67" s="133"/>
      <c r="C67" s="134"/>
      <c r="D67" s="135"/>
      <c r="E67" s="135"/>
      <c r="F67" s="135"/>
      <c r="G67" s="338" t="s">
        <v>252</v>
      </c>
      <c r="H67" s="378"/>
      <c r="I67" s="378"/>
      <c r="J67" s="378"/>
      <c r="K67" s="378"/>
      <c r="L67" s="378"/>
      <c r="M67" s="339"/>
      <c r="N67" s="113"/>
      <c r="O67" s="267"/>
      <c r="P67" s="267"/>
      <c r="Q67" s="113"/>
      <c r="R67" s="113"/>
    </row>
    <row r="68" spans="1:18" ht="60.75">
      <c r="A68" s="239"/>
      <c r="B68" s="155"/>
      <c r="C68" s="135"/>
      <c r="D68" s="135"/>
      <c r="E68" s="135"/>
      <c r="F68" s="135"/>
      <c r="G68" s="265" t="s">
        <v>253</v>
      </c>
      <c r="H68" s="265" t="s">
        <v>254</v>
      </c>
      <c r="I68" s="265" t="s">
        <v>255</v>
      </c>
      <c r="J68" s="265" t="s">
        <v>256</v>
      </c>
      <c r="K68" s="265" t="s">
        <v>257</v>
      </c>
      <c r="L68" s="265" t="s">
        <v>258</v>
      </c>
      <c r="M68" s="265" t="s">
        <v>98</v>
      </c>
      <c r="N68" s="113"/>
      <c r="O68" s="267"/>
      <c r="P68" s="267"/>
      <c r="Q68" s="113"/>
      <c r="R68" s="113"/>
    </row>
    <row r="69" spans="1:18" ht="15" customHeight="1">
      <c r="A69" s="239"/>
      <c r="B69" s="139" t="s">
        <v>78</v>
      </c>
      <c r="C69" s="260" t="s">
        <v>79</v>
      </c>
      <c r="D69" s="106"/>
      <c r="E69" s="139"/>
      <c r="F69" s="135"/>
      <c r="G69" s="255"/>
      <c r="H69" s="255"/>
      <c r="I69" s="255"/>
      <c r="J69" s="250"/>
      <c r="K69" s="255"/>
      <c r="L69" s="250"/>
      <c r="M69" s="249">
        <f t="shared" ref="M69:M78" si="6">SUM(G69:L69)</f>
        <v>0</v>
      </c>
      <c r="N69" s="113"/>
      <c r="O69" s="267"/>
      <c r="P69" s="267"/>
      <c r="Q69" s="113"/>
      <c r="R69" s="113"/>
    </row>
    <row r="70" spans="1:18" ht="15" customHeight="1">
      <c r="A70" s="239"/>
      <c r="B70" s="139" t="s">
        <v>80</v>
      </c>
      <c r="C70" s="260" t="s">
        <v>81</v>
      </c>
      <c r="D70" s="261"/>
      <c r="E70" s="261"/>
      <c r="F70" s="135"/>
      <c r="G70" s="255"/>
      <c r="H70" s="255"/>
      <c r="I70" s="255"/>
      <c r="J70" s="250"/>
      <c r="K70" s="255"/>
      <c r="L70" s="250"/>
      <c r="M70" s="249">
        <f t="shared" si="6"/>
        <v>0</v>
      </c>
      <c r="N70" s="113"/>
      <c r="O70" s="267"/>
      <c r="P70" s="267"/>
      <c r="Q70" s="113"/>
      <c r="R70" s="113"/>
    </row>
    <row r="71" spans="1:18" ht="15" customHeight="1">
      <c r="A71" s="239"/>
      <c r="B71" s="139" t="s">
        <v>82</v>
      </c>
      <c r="C71" s="260" t="s">
        <v>83</v>
      </c>
      <c r="D71" s="261"/>
      <c r="E71" s="261"/>
      <c r="F71" s="135"/>
      <c r="G71" s="255"/>
      <c r="H71" s="255"/>
      <c r="I71" s="255"/>
      <c r="J71" s="250"/>
      <c r="K71" s="255"/>
      <c r="L71" s="250"/>
      <c r="M71" s="249">
        <f t="shared" si="6"/>
        <v>0</v>
      </c>
      <c r="N71" s="113"/>
      <c r="O71" s="267"/>
      <c r="P71" s="267"/>
      <c r="Q71" s="113"/>
      <c r="R71" s="113"/>
    </row>
    <row r="72" spans="1:18" ht="15" customHeight="1">
      <c r="A72" s="239"/>
      <c r="B72" s="139" t="s">
        <v>84</v>
      </c>
      <c r="C72" s="260" t="s">
        <v>85</v>
      </c>
      <c r="D72" s="135"/>
      <c r="E72" s="135"/>
      <c r="F72" s="135"/>
      <c r="G72" s="255"/>
      <c r="H72" s="255"/>
      <c r="I72" s="255"/>
      <c r="J72" s="250"/>
      <c r="K72" s="255"/>
      <c r="L72" s="250"/>
      <c r="M72" s="249">
        <f t="shared" si="6"/>
        <v>0</v>
      </c>
      <c r="N72" s="113"/>
      <c r="O72" s="267"/>
      <c r="P72" s="267"/>
      <c r="Q72" s="113"/>
      <c r="R72" s="113"/>
    </row>
    <row r="73" spans="1:18" ht="15" customHeight="1">
      <c r="A73" s="239"/>
      <c r="B73" s="139" t="s">
        <v>86</v>
      </c>
      <c r="C73" s="260" t="s">
        <v>87</v>
      </c>
      <c r="D73" s="113"/>
      <c r="E73" s="113"/>
      <c r="F73" s="135"/>
      <c r="G73" s="255"/>
      <c r="H73" s="255"/>
      <c r="I73" s="255"/>
      <c r="J73" s="250"/>
      <c r="K73" s="255"/>
      <c r="L73" s="250"/>
      <c r="M73" s="249">
        <f t="shared" si="6"/>
        <v>0</v>
      </c>
      <c r="N73" s="113"/>
      <c r="O73" s="267"/>
      <c r="P73" s="267"/>
      <c r="Q73" s="113"/>
      <c r="R73" s="113"/>
    </row>
    <row r="74" spans="1:18" ht="15" customHeight="1">
      <c r="A74" s="239"/>
      <c r="B74" s="139" t="s">
        <v>88</v>
      </c>
      <c r="C74" s="260" t="s">
        <v>89</v>
      </c>
      <c r="D74" s="106"/>
      <c r="E74" s="139"/>
      <c r="F74" s="135"/>
      <c r="G74" s="255"/>
      <c r="H74" s="255"/>
      <c r="I74" s="255"/>
      <c r="J74" s="250"/>
      <c r="K74" s="255"/>
      <c r="L74" s="250"/>
      <c r="M74" s="249">
        <f t="shared" si="6"/>
        <v>0</v>
      </c>
      <c r="N74" s="113"/>
      <c r="O74" s="267"/>
      <c r="P74" s="267"/>
      <c r="Q74" s="113"/>
      <c r="R74" s="113"/>
    </row>
    <row r="75" spans="1:18" ht="15" customHeight="1">
      <c r="A75" s="239"/>
      <c r="B75" s="139" t="s">
        <v>90</v>
      </c>
      <c r="C75" s="260" t="s">
        <v>91</v>
      </c>
      <c r="D75" s="106"/>
      <c r="E75" s="139"/>
      <c r="F75" s="135"/>
      <c r="G75" s="255"/>
      <c r="H75" s="255"/>
      <c r="I75" s="255"/>
      <c r="J75" s="250"/>
      <c r="K75" s="255"/>
      <c r="L75" s="250"/>
      <c r="M75" s="249">
        <f t="shared" si="6"/>
        <v>0</v>
      </c>
      <c r="N75" s="113"/>
      <c r="O75" s="267"/>
      <c r="P75" s="267"/>
      <c r="Q75" s="113"/>
      <c r="R75" s="113"/>
    </row>
    <row r="76" spans="1:18" ht="15" customHeight="1">
      <c r="A76" s="239"/>
      <c r="B76" s="139" t="s">
        <v>92</v>
      </c>
      <c r="C76" s="260" t="s">
        <v>93</v>
      </c>
      <c r="D76" s="106"/>
      <c r="E76" s="139"/>
      <c r="F76" s="135"/>
      <c r="G76" s="255"/>
      <c r="H76" s="255"/>
      <c r="I76" s="255"/>
      <c r="J76" s="250"/>
      <c r="K76" s="255"/>
      <c r="L76" s="250"/>
      <c r="M76" s="249">
        <f t="shared" si="6"/>
        <v>0</v>
      </c>
      <c r="N76" s="113"/>
      <c r="O76" s="267"/>
      <c r="P76" s="267"/>
      <c r="Q76" s="113"/>
      <c r="R76" s="113"/>
    </row>
    <row r="77" spans="1:18" ht="15" customHeight="1">
      <c r="A77" s="239"/>
      <c r="B77" s="139" t="s">
        <v>94</v>
      </c>
      <c r="C77" s="260" t="s">
        <v>95</v>
      </c>
      <c r="D77" s="106"/>
      <c r="E77" s="139"/>
      <c r="F77" s="135"/>
      <c r="G77" s="255"/>
      <c r="H77" s="255"/>
      <c r="I77" s="255"/>
      <c r="J77" s="250"/>
      <c r="K77" s="255"/>
      <c r="L77" s="250"/>
      <c r="M77" s="249">
        <f t="shared" si="6"/>
        <v>0</v>
      </c>
      <c r="N77" s="113"/>
      <c r="O77" s="267"/>
      <c r="P77" s="267"/>
      <c r="Q77" s="113"/>
      <c r="R77" s="113"/>
    </row>
    <row r="78" spans="1:18" ht="15" customHeight="1">
      <c r="A78" s="239"/>
      <c r="B78" s="139" t="s">
        <v>96</v>
      </c>
      <c r="C78" s="260" t="s">
        <v>97</v>
      </c>
      <c r="D78" s="106"/>
      <c r="E78" s="139"/>
      <c r="F78" s="135"/>
      <c r="G78" s="250"/>
      <c r="H78" s="250"/>
      <c r="I78" s="250"/>
      <c r="J78" s="250"/>
      <c r="K78" s="250"/>
      <c r="L78" s="250"/>
      <c r="M78" s="249">
        <f t="shared" si="6"/>
        <v>0</v>
      </c>
      <c r="N78" s="113"/>
      <c r="O78" s="267"/>
      <c r="P78" s="267"/>
      <c r="Q78" s="113"/>
      <c r="R78" s="113"/>
    </row>
    <row r="79" spans="1:18" ht="15" customHeight="1">
      <c r="A79" s="239"/>
      <c r="B79" s="157"/>
      <c r="C79" s="133" t="s">
        <v>98</v>
      </c>
      <c r="D79" s="135"/>
      <c r="E79" s="135"/>
      <c r="F79" s="135"/>
      <c r="G79" s="249">
        <f t="shared" ref="G79:H79" si="7">SUM(G69:G78)</f>
        <v>0</v>
      </c>
      <c r="H79" s="249">
        <f t="shared" si="7"/>
        <v>0</v>
      </c>
      <c r="I79" s="249">
        <f>SUM(I69:I78)</f>
        <v>0</v>
      </c>
      <c r="J79" s="249">
        <f>SUM(J69:J78)</f>
        <v>0</v>
      </c>
      <c r="K79" s="249">
        <f>SUM(K69:K78)</f>
        <v>0</v>
      </c>
      <c r="L79" s="249">
        <f>SUM(L69:L78)</f>
        <v>0</v>
      </c>
      <c r="M79" s="249">
        <f>SUM(M69:M78)</f>
        <v>0</v>
      </c>
      <c r="N79" s="113"/>
      <c r="O79" s="267"/>
      <c r="P79" s="267"/>
      <c r="Q79" s="113"/>
      <c r="R79" s="113"/>
    </row>
    <row r="80" spans="1:18" ht="17.100000000000001" customHeight="1">
      <c r="A80" s="239"/>
      <c r="B80" s="135"/>
      <c r="C80" s="135"/>
      <c r="D80" s="135"/>
      <c r="E80" s="135"/>
      <c r="F80" s="135"/>
      <c r="G80" s="135"/>
      <c r="H80" s="252"/>
      <c r="I80" s="252"/>
      <c r="J80" s="252"/>
      <c r="K80" s="253"/>
      <c r="L80" s="113"/>
      <c r="M80" s="113"/>
      <c r="N80" s="113"/>
      <c r="O80" s="267"/>
      <c r="P80" s="267"/>
      <c r="Q80" s="113"/>
      <c r="R80" s="113"/>
    </row>
    <row r="81" spans="1:18" ht="17.100000000000001" customHeight="1">
      <c r="A81" s="239"/>
      <c r="B81" s="155"/>
      <c r="C81" s="135"/>
      <c r="D81" s="135"/>
      <c r="E81" s="135"/>
      <c r="F81" s="135"/>
      <c r="G81" s="135"/>
      <c r="H81" s="135"/>
      <c r="I81" s="253"/>
      <c r="J81" s="253"/>
      <c r="K81" s="113"/>
      <c r="L81" s="113"/>
      <c r="M81" s="113"/>
      <c r="N81" s="113"/>
      <c r="O81" s="267"/>
      <c r="P81" s="267"/>
      <c r="Q81" s="113"/>
      <c r="R81" s="113"/>
    </row>
    <row r="82" spans="1:18" ht="20.25">
      <c r="A82" s="246">
        <v>6.5</v>
      </c>
      <c r="B82" s="174" t="s">
        <v>65</v>
      </c>
      <c r="C82" s="175"/>
      <c r="D82" s="176"/>
      <c r="E82" s="176"/>
      <c r="F82" s="176"/>
      <c r="G82" s="176"/>
      <c r="H82" s="176"/>
      <c r="I82" s="176"/>
      <c r="J82" s="176"/>
      <c r="K82" s="176"/>
      <c r="L82" s="224"/>
      <c r="M82" s="224"/>
      <c r="N82" s="113"/>
      <c r="O82" s="267"/>
      <c r="P82" s="267"/>
      <c r="Q82" s="113"/>
      <c r="R82" s="113"/>
    </row>
    <row r="83" spans="1:18" ht="17.100000000000001" customHeight="1">
      <c r="A83" s="246"/>
      <c r="B83" s="133"/>
      <c r="C83" s="134"/>
      <c r="D83" s="135"/>
      <c r="E83" s="135"/>
      <c r="F83" s="135"/>
      <c r="G83" s="135"/>
      <c r="H83" s="135"/>
      <c r="I83" s="135"/>
      <c r="J83" s="135"/>
      <c r="K83" s="135"/>
      <c r="L83" s="113"/>
      <c r="M83" s="113"/>
      <c r="N83" s="113"/>
      <c r="O83" s="267"/>
      <c r="P83" s="267"/>
      <c r="Q83" s="113"/>
      <c r="R83" s="113"/>
    </row>
    <row r="84" spans="1:18" ht="20.25">
      <c r="A84" s="246"/>
      <c r="B84" s="133"/>
      <c r="C84" s="134"/>
      <c r="D84" s="135"/>
      <c r="E84" s="135"/>
      <c r="F84" s="135"/>
      <c r="G84" s="350" t="s">
        <v>252</v>
      </c>
      <c r="H84" s="351"/>
      <c r="I84" s="351"/>
      <c r="J84" s="351"/>
      <c r="K84" s="351"/>
      <c r="L84" s="351"/>
      <c r="M84" s="352"/>
      <c r="N84" s="113"/>
      <c r="O84" s="267"/>
      <c r="P84" s="267"/>
      <c r="Q84" s="113"/>
      <c r="R84" s="113"/>
    </row>
    <row r="85" spans="1:18" ht="60.75">
      <c r="A85" s="239"/>
      <c r="B85" s="155"/>
      <c r="C85" s="135"/>
      <c r="D85" s="135"/>
      <c r="E85" s="135"/>
      <c r="F85" s="135"/>
      <c r="G85" s="265" t="s">
        <v>253</v>
      </c>
      <c r="H85" s="265" t="s">
        <v>254</v>
      </c>
      <c r="I85" s="265" t="s">
        <v>255</v>
      </c>
      <c r="J85" s="265" t="s">
        <v>256</v>
      </c>
      <c r="K85" s="265" t="s">
        <v>257</v>
      </c>
      <c r="L85" s="265" t="s">
        <v>258</v>
      </c>
      <c r="M85" s="265" t="s">
        <v>98</v>
      </c>
      <c r="N85" s="113"/>
      <c r="O85" s="267"/>
      <c r="P85" s="267"/>
      <c r="Q85" s="113"/>
      <c r="R85" s="113"/>
    </row>
    <row r="86" spans="1:18" ht="15" customHeight="1">
      <c r="A86" s="239"/>
      <c r="B86" s="139" t="s">
        <v>78</v>
      </c>
      <c r="C86" s="260" t="s">
        <v>79</v>
      </c>
      <c r="D86" s="106"/>
      <c r="E86" s="139"/>
      <c r="F86" s="135"/>
      <c r="G86" s="251">
        <f t="shared" ref="G86:H95" si="8">G35+G52+G69+G18</f>
        <v>0</v>
      </c>
      <c r="H86" s="251">
        <f t="shared" si="8"/>
        <v>0</v>
      </c>
      <c r="I86" s="251">
        <f t="shared" ref="I86:L95" si="9">I35+I52+I69+I18</f>
        <v>0</v>
      </c>
      <c r="J86" s="251">
        <f t="shared" si="9"/>
        <v>0</v>
      </c>
      <c r="K86" s="251">
        <f t="shared" si="9"/>
        <v>0</v>
      </c>
      <c r="L86" s="251">
        <f t="shared" si="9"/>
        <v>0</v>
      </c>
      <c r="M86" s="249">
        <f t="shared" ref="M86:M95" si="10">SUM(G86:L86)</f>
        <v>0</v>
      </c>
      <c r="N86" s="113"/>
      <c r="O86" s="267"/>
      <c r="P86" s="267"/>
      <c r="Q86" s="113"/>
      <c r="R86" s="113"/>
    </row>
    <row r="87" spans="1:18" ht="15" customHeight="1">
      <c r="A87" s="239"/>
      <c r="B87" s="139" t="s">
        <v>80</v>
      </c>
      <c r="C87" s="260" t="s">
        <v>81</v>
      </c>
      <c r="D87" s="261"/>
      <c r="E87" s="261"/>
      <c r="F87" s="135"/>
      <c r="G87" s="251">
        <f t="shared" si="8"/>
        <v>0</v>
      </c>
      <c r="H87" s="251">
        <f t="shared" si="8"/>
        <v>0</v>
      </c>
      <c r="I87" s="251">
        <f t="shared" si="9"/>
        <v>0</v>
      </c>
      <c r="J87" s="251">
        <f t="shared" si="9"/>
        <v>0</v>
      </c>
      <c r="K87" s="251">
        <f t="shared" si="9"/>
        <v>0</v>
      </c>
      <c r="L87" s="251">
        <f t="shared" si="9"/>
        <v>0</v>
      </c>
      <c r="M87" s="249">
        <f t="shared" si="10"/>
        <v>0</v>
      </c>
      <c r="N87" s="113"/>
      <c r="O87" s="267"/>
      <c r="P87" s="267"/>
      <c r="Q87" s="113"/>
      <c r="R87" s="113"/>
    </row>
    <row r="88" spans="1:18" ht="15" customHeight="1">
      <c r="A88" s="239"/>
      <c r="B88" s="139" t="s">
        <v>82</v>
      </c>
      <c r="C88" s="260" t="s">
        <v>83</v>
      </c>
      <c r="D88" s="261"/>
      <c r="E88" s="261"/>
      <c r="F88" s="135"/>
      <c r="G88" s="251">
        <f t="shared" si="8"/>
        <v>0</v>
      </c>
      <c r="H88" s="251">
        <f t="shared" si="8"/>
        <v>0</v>
      </c>
      <c r="I88" s="251">
        <f t="shared" si="9"/>
        <v>0</v>
      </c>
      <c r="J88" s="251">
        <f t="shared" si="9"/>
        <v>0</v>
      </c>
      <c r="K88" s="251">
        <f t="shared" si="9"/>
        <v>0</v>
      </c>
      <c r="L88" s="251">
        <f t="shared" si="9"/>
        <v>0</v>
      </c>
      <c r="M88" s="249">
        <f t="shared" si="10"/>
        <v>0</v>
      </c>
      <c r="N88" s="113"/>
      <c r="O88" s="267"/>
      <c r="P88" s="267"/>
      <c r="Q88" s="113"/>
      <c r="R88" s="113"/>
    </row>
    <row r="89" spans="1:18" ht="15" customHeight="1">
      <c r="A89" s="239"/>
      <c r="B89" s="139" t="s">
        <v>84</v>
      </c>
      <c r="C89" s="260" t="s">
        <v>85</v>
      </c>
      <c r="D89" s="135"/>
      <c r="E89" s="135"/>
      <c r="F89" s="135"/>
      <c r="G89" s="251">
        <f t="shared" si="8"/>
        <v>0</v>
      </c>
      <c r="H89" s="251">
        <f t="shared" si="8"/>
        <v>0</v>
      </c>
      <c r="I89" s="251">
        <f t="shared" si="9"/>
        <v>0</v>
      </c>
      <c r="J89" s="251">
        <f t="shared" si="9"/>
        <v>0</v>
      </c>
      <c r="K89" s="251">
        <f t="shared" si="9"/>
        <v>0</v>
      </c>
      <c r="L89" s="251">
        <f t="shared" si="9"/>
        <v>0</v>
      </c>
      <c r="M89" s="249">
        <f t="shared" si="10"/>
        <v>0</v>
      </c>
      <c r="N89" s="113"/>
      <c r="O89" s="267"/>
      <c r="P89" s="267"/>
      <c r="Q89" s="113"/>
      <c r="R89" s="113"/>
    </row>
    <row r="90" spans="1:18" ht="15" customHeight="1">
      <c r="A90" s="239"/>
      <c r="B90" s="139" t="s">
        <v>86</v>
      </c>
      <c r="C90" s="260" t="s">
        <v>87</v>
      </c>
      <c r="D90" s="113"/>
      <c r="E90" s="113"/>
      <c r="F90" s="135"/>
      <c r="G90" s="251">
        <f t="shared" si="8"/>
        <v>0</v>
      </c>
      <c r="H90" s="251">
        <f t="shared" si="8"/>
        <v>0</v>
      </c>
      <c r="I90" s="251">
        <f t="shared" si="9"/>
        <v>0</v>
      </c>
      <c r="J90" s="251">
        <f t="shared" si="9"/>
        <v>0</v>
      </c>
      <c r="K90" s="251">
        <f t="shared" si="9"/>
        <v>0</v>
      </c>
      <c r="L90" s="251">
        <f t="shared" si="9"/>
        <v>0</v>
      </c>
      <c r="M90" s="249">
        <f t="shared" si="10"/>
        <v>0</v>
      </c>
      <c r="N90" s="113"/>
      <c r="O90" s="267"/>
      <c r="P90" s="267"/>
      <c r="Q90" s="113"/>
      <c r="R90" s="113"/>
    </row>
    <row r="91" spans="1:18" ht="15" customHeight="1">
      <c r="A91" s="239"/>
      <c r="B91" s="139" t="s">
        <v>88</v>
      </c>
      <c r="C91" s="260" t="s">
        <v>89</v>
      </c>
      <c r="D91" s="106"/>
      <c r="E91" s="139"/>
      <c r="F91" s="135"/>
      <c r="G91" s="251">
        <f t="shared" si="8"/>
        <v>0</v>
      </c>
      <c r="H91" s="251">
        <f t="shared" si="8"/>
        <v>0</v>
      </c>
      <c r="I91" s="251">
        <f t="shared" si="9"/>
        <v>0</v>
      </c>
      <c r="J91" s="251">
        <f t="shared" si="9"/>
        <v>0</v>
      </c>
      <c r="K91" s="251">
        <f t="shared" si="9"/>
        <v>0</v>
      </c>
      <c r="L91" s="251">
        <f t="shared" si="9"/>
        <v>0</v>
      </c>
      <c r="M91" s="249">
        <f t="shared" si="10"/>
        <v>0</v>
      </c>
      <c r="N91" s="113"/>
      <c r="O91" s="267"/>
      <c r="P91" s="267"/>
      <c r="Q91" s="113"/>
      <c r="R91" s="113"/>
    </row>
    <row r="92" spans="1:18" ht="15" customHeight="1">
      <c r="A92" s="239"/>
      <c r="B92" s="139" t="s">
        <v>90</v>
      </c>
      <c r="C92" s="260" t="s">
        <v>91</v>
      </c>
      <c r="D92" s="106"/>
      <c r="E92" s="139"/>
      <c r="F92" s="135"/>
      <c r="G92" s="251">
        <f t="shared" si="8"/>
        <v>0</v>
      </c>
      <c r="H92" s="251">
        <f t="shared" si="8"/>
        <v>0</v>
      </c>
      <c r="I92" s="251">
        <f t="shared" si="9"/>
        <v>0</v>
      </c>
      <c r="J92" s="251">
        <f t="shared" si="9"/>
        <v>0</v>
      </c>
      <c r="K92" s="251">
        <f t="shared" si="9"/>
        <v>0</v>
      </c>
      <c r="L92" s="251">
        <f t="shared" si="9"/>
        <v>0</v>
      </c>
      <c r="M92" s="249">
        <f t="shared" si="10"/>
        <v>0</v>
      </c>
      <c r="N92" s="113"/>
      <c r="O92" s="267"/>
      <c r="P92" s="267"/>
      <c r="Q92" s="113"/>
      <c r="R92" s="113"/>
    </row>
    <row r="93" spans="1:18" ht="15" customHeight="1">
      <c r="A93" s="239"/>
      <c r="B93" s="139" t="s">
        <v>92</v>
      </c>
      <c r="C93" s="260" t="s">
        <v>93</v>
      </c>
      <c r="D93" s="106"/>
      <c r="E93" s="139"/>
      <c r="F93" s="135"/>
      <c r="G93" s="251">
        <f t="shared" si="8"/>
        <v>0</v>
      </c>
      <c r="H93" s="251">
        <f t="shared" si="8"/>
        <v>0</v>
      </c>
      <c r="I93" s="251">
        <f t="shared" si="9"/>
        <v>0</v>
      </c>
      <c r="J93" s="251">
        <f t="shared" si="9"/>
        <v>0</v>
      </c>
      <c r="K93" s="251">
        <f t="shared" si="9"/>
        <v>0</v>
      </c>
      <c r="L93" s="251">
        <f t="shared" si="9"/>
        <v>0</v>
      </c>
      <c r="M93" s="249">
        <f t="shared" si="10"/>
        <v>0</v>
      </c>
      <c r="N93" s="113"/>
      <c r="O93" s="267"/>
      <c r="P93" s="267"/>
      <c r="Q93" s="113"/>
      <c r="R93" s="113"/>
    </row>
    <row r="94" spans="1:18" ht="15" customHeight="1">
      <c r="A94" s="239"/>
      <c r="B94" s="139" t="s">
        <v>94</v>
      </c>
      <c r="C94" s="260" t="s">
        <v>95</v>
      </c>
      <c r="D94" s="106"/>
      <c r="E94" s="139"/>
      <c r="F94" s="135"/>
      <c r="G94" s="251">
        <f t="shared" si="8"/>
        <v>0</v>
      </c>
      <c r="H94" s="251">
        <f t="shared" si="8"/>
        <v>0</v>
      </c>
      <c r="I94" s="251">
        <f t="shared" si="9"/>
        <v>0</v>
      </c>
      <c r="J94" s="251">
        <f t="shared" si="9"/>
        <v>0</v>
      </c>
      <c r="K94" s="251">
        <f t="shared" si="9"/>
        <v>0</v>
      </c>
      <c r="L94" s="251">
        <f t="shared" si="9"/>
        <v>0</v>
      </c>
      <c r="M94" s="249">
        <f t="shared" si="10"/>
        <v>0</v>
      </c>
      <c r="N94" s="113"/>
      <c r="O94" s="267"/>
      <c r="P94" s="267"/>
      <c r="Q94" s="113"/>
      <c r="R94" s="113"/>
    </row>
    <row r="95" spans="1:18" ht="15" customHeight="1">
      <c r="A95" s="239"/>
      <c r="B95" s="139" t="s">
        <v>96</v>
      </c>
      <c r="C95" s="260" t="s">
        <v>97</v>
      </c>
      <c r="D95" s="106"/>
      <c r="E95" s="139"/>
      <c r="F95" s="135"/>
      <c r="G95" s="251">
        <f t="shared" si="8"/>
        <v>0</v>
      </c>
      <c r="H95" s="251">
        <f t="shared" si="8"/>
        <v>0</v>
      </c>
      <c r="I95" s="251">
        <f t="shared" si="9"/>
        <v>0</v>
      </c>
      <c r="J95" s="251">
        <f t="shared" si="9"/>
        <v>0</v>
      </c>
      <c r="K95" s="251">
        <f t="shared" si="9"/>
        <v>0</v>
      </c>
      <c r="L95" s="251">
        <f t="shared" si="9"/>
        <v>0</v>
      </c>
      <c r="M95" s="249">
        <f t="shared" si="10"/>
        <v>0</v>
      </c>
      <c r="N95" s="113"/>
      <c r="O95" s="267"/>
      <c r="P95" s="267"/>
      <c r="Q95" s="113"/>
      <c r="R95" s="113"/>
    </row>
    <row r="96" spans="1:18" ht="15" customHeight="1">
      <c r="A96" s="239"/>
      <c r="B96" s="157"/>
      <c r="C96" s="133" t="s">
        <v>98</v>
      </c>
      <c r="D96" s="135"/>
      <c r="E96" s="135"/>
      <c r="F96" s="135"/>
      <c r="G96" s="249">
        <f t="shared" ref="G96:H96" si="11">SUM(G86:G95)</f>
        <v>0</v>
      </c>
      <c r="H96" s="249">
        <f t="shared" si="11"/>
        <v>0</v>
      </c>
      <c r="I96" s="249">
        <f>SUM(I86:I95)</f>
        <v>0</v>
      </c>
      <c r="J96" s="249">
        <f>SUM(J86:J95)</f>
        <v>0</v>
      </c>
      <c r="K96" s="249">
        <f>SUM(K86:K95)</f>
        <v>0</v>
      </c>
      <c r="L96" s="249">
        <f>SUM(L86:L95)</f>
        <v>0</v>
      </c>
      <c r="M96" s="249">
        <f>SUM(M86:M95)</f>
        <v>0</v>
      </c>
      <c r="N96" s="113"/>
      <c r="O96" s="267"/>
      <c r="P96" s="267"/>
      <c r="Q96" s="113"/>
      <c r="R96" s="113"/>
    </row>
    <row r="97" spans="1:18" ht="17.100000000000001" customHeight="1">
      <c r="A97" s="239"/>
      <c r="B97" s="155"/>
      <c r="C97" s="135"/>
      <c r="D97" s="135"/>
      <c r="E97" s="135"/>
      <c r="F97" s="135"/>
      <c r="G97" s="135"/>
      <c r="H97" s="135"/>
      <c r="I97" s="253"/>
      <c r="J97" s="253"/>
      <c r="K97" s="113"/>
      <c r="L97" s="113"/>
      <c r="M97" s="113"/>
      <c r="N97" s="113"/>
      <c r="O97" s="267"/>
      <c r="P97" s="267"/>
      <c r="Q97" s="113"/>
      <c r="R97" s="113"/>
    </row>
    <row r="98" spans="1:18" ht="16.5" customHeight="1">
      <c r="A98" s="239"/>
      <c r="B98" s="155"/>
      <c r="C98" s="135"/>
      <c r="D98" s="135"/>
      <c r="E98" s="135"/>
      <c r="F98" s="135"/>
      <c r="G98" s="135"/>
      <c r="H98" s="135"/>
      <c r="I98" s="253"/>
      <c r="J98" s="253"/>
      <c r="K98" s="113"/>
      <c r="L98" s="113"/>
      <c r="M98" s="113"/>
      <c r="N98" s="113"/>
      <c r="O98" s="267"/>
      <c r="P98" s="267"/>
      <c r="Q98" s="113"/>
      <c r="R98" s="113"/>
    </row>
    <row r="99" spans="1:18" ht="20.25">
      <c r="A99" s="246">
        <v>6.6</v>
      </c>
      <c r="B99" s="174" t="s">
        <v>66</v>
      </c>
      <c r="C99" s="175"/>
      <c r="D99" s="176"/>
      <c r="E99" s="176"/>
      <c r="F99" s="176"/>
      <c r="G99" s="176"/>
      <c r="H99" s="176"/>
      <c r="I99" s="176"/>
      <c r="J99" s="176"/>
      <c r="K99" s="176"/>
      <c r="L99" s="224"/>
      <c r="M99" s="224"/>
      <c r="N99" s="113"/>
      <c r="O99" s="267"/>
      <c r="P99" s="267"/>
      <c r="Q99" s="113"/>
      <c r="R99" s="113"/>
    </row>
    <row r="100" spans="1:18" ht="17.100000000000001" customHeight="1">
      <c r="A100" s="246"/>
      <c r="B100" s="133"/>
      <c r="C100" s="134"/>
      <c r="D100" s="135"/>
      <c r="E100" s="135"/>
      <c r="F100" s="135"/>
      <c r="G100" s="135"/>
      <c r="H100" s="135"/>
      <c r="I100" s="135"/>
      <c r="J100" s="135"/>
      <c r="K100" s="135"/>
      <c r="L100" s="113"/>
      <c r="M100" s="113"/>
      <c r="N100" s="113"/>
      <c r="O100" s="267"/>
      <c r="P100" s="267"/>
      <c r="Q100" s="113"/>
      <c r="R100" s="113"/>
    </row>
    <row r="101" spans="1:18" ht="20.25">
      <c r="A101" s="246"/>
      <c r="B101" s="133"/>
      <c r="C101" s="134"/>
      <c r="D101" s="135"/>
      <c r="E101" s="135"/>
      <c r="F101" s="135"/>
      <c r="G101" s="350" t="s">
        <v>261</v>
      </c>
      <c r="H101" s="351"/>
      <c r="I101" s="351"/>
      <c r="J101" s="351"/>
      <c r="K101" s="351"/>
      <c r="L101" s="351"/>
      <c r="M101" s="352"/>
      <c r="N101" s="113"/>
      <c r="O101" s="267"/>
      <c r="P101" s="267"/>
      <c r="Q101" s="113"/>
      <c r="R101" s="113"/>
    </row>
    <row r="102" spans="1:18" ht="60.75">
      <c r="A102" s="239"/>
      <c r="B102" s="155"/>
      <c r="C102" s="135"/>
      <c r="D102" s="135"/>
      <c r="E102" s="135"/>
      <c r="F102" s="135"/>
      <c r="G102" s="265" t="s">
        <v>262</v>
      </c>
      <c r="H102" s="265" t="s">
        <v>263</v>
      </c>
      <c r="I102" s="265" t="s">
        <v>264</v>
      </c>
      <c r="J102" s="265" t="s">
        <v>265</v>
      </c>
      <c r="K102" s="265" t="s">
        <v>266</v>
      </c>
      <c r="L102" s="265" t="s">
        <v>258</v>
      </c>
      <c r="M102" s="265" t="s">
        <v>98</v>
      </c>
      <c r="N102" s="113"/>
      <c r="O102" s="288" t="s">
        <v>267</v>
      </c>
      <c r="P102" s="267"/>
      <c r="Q102" s="113"/>
      <c r="R102" s="113"/>
    </row>
    <row r="103" spans="1:18" ht="15" customHeight="1">
      <c r="A103" s="239"/>
      <c r="B103" s="139" t="s">
        <v>78</v>
      </c>
      <c r="C103" s="260" t="s">
        <v>79</v>
      </c>
      <c r="D103" s="106"/>
      <c r="E103" s="139"/>
      <c r="F103" s="135"/>
      <c r="G103" s="257"/>
      <c r="H103" s="257"/>
      <c r="I103" s="256"/>
      <c r="J103" s="256"/>
      <c r="K103" s="256"/>
      <c r="L103" s="256"/>
      <c r="M103" s="249">
        <f t="shared" ref="M103:M112" si="12">SUM(G103:L103)</f>
        <v>0</v>
      </c>
      <c r="N103" s="113"/>
      <c r="O103" s="289"/>
      <c r="P103" s="267"/>
      <c r="Q103" s="113"/>
      <c r="R103" s="113"/>
    </row>
    <row r="104" spans="1:18" ht="15" customHeight="1">
      <c r="A104" s="239"/>
      <c r="B104" s="139" t="s">
        <v>80</v>
      </c>
      <c r="C104" s="260" t="s">
        <v>81</v>
      </c>
      <c r="D104" s="261"/>
      <c r="E104" s="261"/>
      <c r="F104" s="135"/>
      <c r="G104" s="257"/>
      <c r="H104" s="257"/>
      <c r="I104" s="256"/>
      <c r="J104" s="256"/>
      <c r="K104" s="256"/>
      <c r="L104" s="256"/>
      <c r="M104" s="249">
        <f t="shared" si="12"/>
        <v>0</v>
      </c>
      <c r="N104" s="113"/>
      <c r="O104" s="289"/>
      <c r="P104" s="267"/>
      <c r="Q104" s="113"/>
      <c r="R104" s="113"/>
    </row>
    <row r="105" spans="1:18" ht="15" customHeight="1">
      <c r="A105" s="239"/>
      <c r="B105" s="139" t="s">
        <v>82</v>
      </c>
      <c r="C105" s="260" t="s">
        <v>83</v>
      </c>
      <c r="D105" s="261"/>
      <c r="E105" s="261"/>
      <c r="F105" s="135"/>
      <c r="G105" s="257"/>
      <c r="H105" s="257"/>
      <c r="I105" s="256"/>
      <c r="J105" s="256"/>
      <c r="K105" s="256"/>
      <c r="L105" s="256"/>
      <c r="M105" s="249">
        <f t="shared" si="12"/>
        <v>0</v>
      </c>
      <c r="N105" s="113"/>
      <c r="O105" s="289"/>
      <c r="P105" s="267"/>
      <c r="Q105" s="113"/>
      <c r="R105" s="113"/>
    </row>
    <row r="106" spans="1:18" ht="15" customHeight="1">
      <c r="A106" s="239"/>
      <c r="B106" s="139" t="s">
        <v>84</v>
      </c>
      <c r="C106" s="260" t="s">
        <v>85</v>
      </c>
      <c r="D106" s="135"/>
      <c r="E106" s="135"/>
      <c r="F106" s="135"/>
      <c r="G106" s="257"/>
      <c r="H106" s="257"/>
      <c r="I106" s="256"/>
      <c r="J106" s="256"/>
      <c r="K106" s="256"/>
      <c r="L106" s="256"/>
      <c r="M106" s="249">
        <f t="shared" si="12"/>
        <v>0</v>
      </c>
      <c r="N106" s="113"/>
      <c r="O106" s="289"/>
      <c r="P106" s="267"/>
      <c r="Q106" s="113"/>
      <c r="R106" s="113"/>
    </row>
    <row r="107" spans="1:18" ht="15" customHeight="1">
      <c r="A107" s="239"/>
      <c r="B107" s="139" t="s">
        <v>86</v>
      </c>
      <c r="C107" s="260" t="s">
        <v>87</v>
      </c>
      <c r="D107" s="113"/>
      <c r="E107" s="113"/>
      <c r="F107" s="135"/>
      <c r="G107" s="257"/>
      <c r="H107" s="257"/>
      <c r="I107" s="256"/>
      <c r="J107" s="256"/>
      <c r="K107" s="256"/>
      <c r="L107" s="256"/>
      <c r="M107" s="249">
        <f t="shared" si="12"/>
        <v>0</v>
      </c>
      <c r="N107" s="113"/>
      <c r="O107" s="289"/>
      <c r="P107" s="267"/>
      <c r="Q107" s="113"/>
      <c r="R107" s="113"/>
    </row>
    <row r="108" spans="1:18" ht="15" customHeight="1">
      <c r="A108" s="239"/>
      <c r="B108" s="139" t="s">
        <v>88</v>
      </c>
      <c r="C108" s="260" t="s">
        <v>89</v>
      </c>
      <c r="D108" s="106"/>
      <c r="E108" s="139"/>
      <c r="F108" s="135"/>
      <c r="G108" s="257"/>
      <c r="H108" s="257"/>
      <c r="I108" s="256"/>
      <c r="J108" s="256"/>
      <c r="K108" s="256"/>
      <c r="L108" s="256"/>
      <c r="M108" s="249">
        <f t="shared" si="12"/>
        <v>0</v>
      </c>
      <c r="N108" s="113"/>
      <c r="O108" s="289"/>
      <c r="P108" s="267"/>
      <c r="Q108" s="113"/>
      <c r="R108" s="113"/>
    </row>
    <row r="109" spans="1:18" ht="15" customHeight="1">
      <c r="A109" s="239"/>
      <c r="B109" s="139" t="s">
        <v>90</v>
      </c>
      <c r="C109" s="260" t="s">
        <v>91</v>
      </c>
      <c r="D109" s="106"/>
      <c r="E109" s="139"/>
      <c r="F109" s="135"/>
      <c r="G109" s="257"/>
      <c r="H109" s="257"/>
      <c r="I109" s="256"/>
      <c r="J109" s="256"/>
      <c r="K109" s="256"/>
      <c r="L109" s="256"/>
      <c r="M109" s="249">
        <f t="shared" si="12"/>
        <v>0</v>
      </c>
      <c r="N109" s="113"/>
      <c r="O109" s="289"/>
      <c r="P109" s="267"/>
      <c r="Q109" s="113"/>
      <c r="R109" s="113"/>
    </row>
    <row r="110" spans="1:18" ht="15" customHeight="1">
      <c r="A110" s="239"/>
      <c r="B110" s="139" t="s">
        <v>92</v>
      </c>
      <c r="C110" s="260" t="s">
        <v>93</v>
      </c>
      <c r="D110" s="106"/>
      <c r="E110" s="139"/>
      <c r="F110" s="135"/>
      <c r="G110" s="257"/>
      <c r="H110" s="257"/>
      <c r="I110" s="256"/>
      <c r="J110" s="256"/>
      <c r="K110" s="256"/>
      <c r="L110" s="256"/>
      <c r="M110" s="249">
        <f t="shared" si="12"/>
        <v>0</v>
      </c>
      <c r="N110" s="113"/>
      <c r="O110" s="289"/>
      <c r="P110" s="267"/>
      <c r="Q110" s="113"/>
      <c r="R110" s="113"/>
    </row>
    <row r="111" spans="1:18" ht="15" customHeight="1">
      <c r="A111" s="239"/>
      <c r="B111" s="139" t="s">
        <v>94</v>
      </c>
      <c r="C111" s="260" t="s">
        <v>95</v>
      </c>
      <c r="D111" s="106"/>
      <c r="E111" s="139"/>
      <c r="F111" s="135"/>
      <c r="G111" s="257"/>
      <c r="H111" s="257"/>
      <c r="I111" s="256"/>
      <c r="J111" s="256"/>
      <c r="K111" s="256"/>
      <c r="L111" s="256"/>
      <c r="M111" s="249">
        <f t="shared" si="12"/>
        <v>0</v>
      </c>
      <c r="N111" s="113"/>
      <c r="O111" s="289"/>
      <c r="P111" s="267"/>
      <c r="Q111" s="113"/>
      <c r="R111" s="113"/>
    </row>
    <row r="112" spans="1:18" ht="15" customHeight="1">
      <c r="A112" s="239"/>
      <c r="B112" s="139" t="s">
        <v>96</v>
      </c>
      <c r="C112" s="260" t="s">
        <v>97</v>
      </c>
      <c r="D112" s="106"/>
      <c r="E112" s="139"/>
      <c r="F112" s="135"/>
      <c r="G112" s="256"/>
      <c r="H112" s="256"/>
      <c r="I112" s="256"/>
      <c r="J112" s="256"/>
      <c r="K112" s="256"/>
      <c r="L112" s="256"/>
      <c r="M112" s="249">
        <f t="shared" si="12"/>
        <v>0</v>
      </c>
      <c r="N112" s="113"/>
      <c r="O112" s="289"/>
      <c r="P112" s="267"/>
      <c r="Q112" s="113"/>
      <c r="R112" s="113"/>
    </row>
    <row r="113" spans="1:18" ht="15" customHeight="1">
      <c r="A113" s="239"/>
      <c r="B113" s="157"/>
      <c r="C113" s="133" t="s">
        <v>98</v>
      </c>
      <c r="D113" s="135"/>
      <c r="E113" s="135"/>
      <c r="F113" s="135"/>
      <c r="G113" s="249">
        <f t="shared" ref="G113:M113" si="13">SUM(G103:G112)</f>
        <v>0</v>
      </c>
      <c r="H113" s="249">
        <f t="shared" si="13"/>
        <v>0</v>
      </c>
      <c r="I113" s="249">
        <f t="shared" si="13"/>
        <v>0</v>
      </c>
      <c r="J113" s="249">
        <f t="shared" si="13"/>
        <v>0</v>
      </c>
      <c r="K113" s="249">
        <f t="shared" si="13"/>
        <v>0</v>
      </c>
      <c r="L113" s="249">
        <f t="shared" si="13"/>
        <v>0</v>
      </c>
      <c r="M113" s="249">
        <f t="shared" si="13"/>
        <v>0</v>
      </c>
      <c r="N113" s="113"/>
      <c r="O113" s="289">
        <f>SUM(O103:O112)</f>
        <v>0</v>
      </c>
      <c r="P113" s="267"/>
      <c r="Q113" s="113"/>
      <c r="R113" s="113"/>
    </row>
    <row r="114" spans="1:18" ht="17.100000000000001" customHeight="1">
      <c r="A114" s="239"/>
      <c r="B114" s="157"/>
      <c r="C114" s="135"/>
      <c r="D114" s="135"/>
      <c r="E114" s="135"/>
      <c r="F114" s="135"/>
      <c r="G114" s="135"/>
      <c r="H114" s="135"/>
      <c r="I114" s="135"/>
      <c r="J114" s="135"/>
      <c r="K114" s="135"/>
      <c r="L114" s="113"/>
      <c r="M114" s="113"/>
      <c r="N114" s="113"/>
      <c r="O114" s="267"/>
      <c r="P114" s="267"/>
      <c r="Q114" s="113"/>
      <c r="R114" s="113"/>
    </row>
    <row r="115" spans="1:18" ht="17.100000000000001" customHeight="1">
      <c r="A115" s="239"/>
      <c r="B115" s="157"/>
      <c r="C115" s="135"/>
      <c r="D115" s="135"/>
      <c r="E115" s="135"/>
      <c r="F115" s="135"/>
      <c r="G115" s="135"/>
      <c r="H115" s="135"/>
      <c r="I115" s="135"/>
      <c r="J115" s="135"/>
      <c r="K115" s="135"/>
      <c r="L115" s="113"/>
      <c r="M115" s="113"/>
      <c r="N115" s="113"/>
      <c r="O115" s="267"/>
      <c r="P115" s="267"/>
      <c r="Q115" s="113"/>
      <c r="R115" s="113"/>
    </row>
    <row r="116" spans="1:18" ht="20.25">
      <c r="A116" s="246">
        <v>6.7</v>
      </c>
      <c r="B116" s="174" t="s">
        <v>268</v>
      </c>
      <c r="C116" s="175"/>
      <c r="D116" s="176"/>
      <c r="E116" s="176"/>
      <c r="F116" s="176"/>
      <c r="G116" s="176"/>
      <c r="H116" s="176"/>
      <c r="I116" s="176"/>
      <c r="J116" s="176"/>
      <c r="K116" s="176"/>
      <c r="L116" s="224"/>
      <c r="M116" s="224"/>
      <c r="N116" s="113"/>
      <c r="O116" s="267"/>
      <c r="P116" s="267"/>
      <c r="Q116" s="113"/>
      <c r="R116" s="113"/>
    </row>
    <row r="117" spans="1:18" ht="17.100000000000001" customHeight="1">
      <c r="A117" s="246"/>
      <c r="B117" s="133"/>
      <c r="C117" s="134"/>
      <c r="D117" s="135"/>
      <c r="E117" s="135"/>
      <c r="F117" s="135"/>
      <c r="G117" s="135"/>
      <c r="H117" s="135"/>
      <c r="I117" s="135"/>
      <c r="J117" s="135"/>
      <c r="K117" s="135"/>
      <c r="L117" s="113"/>
      <c r="M117" s="113"/>
      <c r="N117" s="113"/>
      <c r="O117" s="267"/>
      <c r="P117" s="267"/>
      <c r="Q117" s="113"/>
      <c r="R117" s="113"/>
    </row>
    <row r="118" spans="1:18" ht="20.25">
      <c r="A118" s="246"/>
      <c r="B118" s="133"/>
      <c r="C118" s="134"/>
      <c r="D118" s="135"/>
      <c r="E118" s="135"/>
      <c r="F118" s="135"/>
      <c r="G118" s="350" t="s">
        <v>261</v>
      </c>
      <c r="H118" s="351"/>
      <c r="I118" s="351"/>
      <c r="J118" s="351"/>
      <c r="K118" s="351"/>
      <c r="L118" s="351"/>
      <c r="M118" s="352"/>
      <c r="N118" s="113"/>
      <c r="O118" s="267"/>
      <c r="P118" s="267"/>
      <c r="Q118" s="113"/>
      <c r="R118" s="113"/>
    </row>
    <row r="119" spans="1:18" ht="40.5">
      <c r="A119" s="239"/>
      <c r="B119" s="155"/>
      <c r="C119" s="135"/>
      <c r="D119" s="135"/>
      <c r="E119" s="135"/>
      <c r="F119" s="135"/>
      <c r="G119" s="265" t="s">
        <v>262</v>
      </c>
      <c r="H119" s="265" t="s">
        <v>263</v>
      </c>
      <c r="I119" s="265" t="s">
        <v>264</v>
      </c>
      <c r="J119" s="265" t="s">
        <v>265</v>
      </c>
      <c r="K119" s="265" t="s">
        <v>266</v>
      </c>
      <c r="L119" s="265" t="s">
        <v>258</v>
      </c>
      <c r="M119" s="265" t="s">
        <v>98</v>
      </c>
      <c r="N119" s="113"/>
      <c r="O119" s="267" t="s">
        <v>267</v>
      </c>
      <c r="P119" s="267"/>
      <c r="Q119" s="113"/>
      <c r="R119" s="113"/>
    </row>
    <row r="120" spans="1:18" ht="15" customHeight="1">
      <c r="A120" s="239"/>
      <c r="B120" s="139" t="s">
        <v>78</v>
      </c>
      <c r="C120" s="260" t="s">
        <v>79</v>
      </c>
      <c r="D120" s="106"/>
      <c r="E120" s="139"/>
      <c r="F120" s="135"/>
      <c r="G120" s="256"/>
      <c r="H120" s="256"/>
      <c r="I120" s="256"/>
      <c r="J120" s="256"/>
      <c r="K120" s="256"/>
      <c r="L120" s="256"/>
      <c r="M120" s="249">
        <f t="shared" ref="M120:M129" si="14">SUM(G120:L120)</f>
        <v>0</v>
      </c>
      <c r="N120" s="113"/>
      <c r="O120" s="267"/>
      <c r="P120" s="267"/>
      <c r="Q120" s="113"/>
      <c r="R120" s="113"/>
    </row>
    <row r="121" spans="1:18" ht="15" customHeight="1">
      <c r="A121" s="239"/>
      <c r="B121" s="139" t="s">
        <v>80</v>
      </c>
      <c r="C121" s="260" t="s">
        <v>81</v>
      </c>
      <c r="D121" s="261"/>
      <c r="E121" s="261"/>
      <c r="F121" s="135"/>
      <c r="G121" s="256"/>
      <c r="H121" s="256"/>
      <c r="I121" s="256"/>
      <c r="J121" s="256"/>
      <c r="K121" s="256"/>
      <c r="L121" s="256"/>
      <c r="M121" s="249">
        <f t="shared" si="14"/>
        <v>0</v>
      </c>
      <c r="N121" s="113"/>
      <c r="O121" s="267"/>
      <c r="P121" s="267"/>
      <c r="Q121" s="113"/>
      <c r="R121" s="113"/>
    </row>
    <row r="122" spans="1:18" ht="15" customHeight="1">
      <c r="A122" s="239"/>
      <c r="B122" s="139" t="s">
        <v>82</v>
      </c>
      <c r="C122" s="260" t="s">
        <v>83</v>
      </c>
      <c r="D122" s="261"/>
      <c r="E122" s="261"/>
      <c r="F122" s="135"/>
      <c r="G122" s="256"/>
      <c r="H122" s="256"/>
      <c r="I122" s="256"/>
      <c r="J122" s="256"/>
      <c r="K122" s="256"/>
      <c r="L122" s="256"/>
      <c r="M122" s="249">
        <f t="shared" si="14"/>
        <v>0</v>
      </c>
      <c r="N122" s="113"/>
      <c r="O122" s="267"/>
      <c r="P122" s="267"/>
      <c r="Q122" s="113"/>
      <c r="R122" s="113"/>
    </row>
    <row r="123" spans="1:18" ht="15" customHeight="1">
      <c r="A123" s="239"/>
      <c r="B123" s="139" t="s">
        <v>84</v>
      </c>
      <c r="C123" s="260" t="s">
        <v>85</v>
      </c>
      <c r="D123" s="135"/>
      <c r="E123" s="135"/>
      <c r="F123" s="135"/>
      <c r="G123" s="256"/>
      <c r="H123" s="256"/>
      <c r="I123" s="256"/>
      <c r="J123" s="256"/>
      <c r="K123" s="256"/>
      <c r="L123" s="256"/>
      <c r="M123" s="249">
        <f t="shared" si="14"/>
        <v>0</v>
      </c>
      <c r="N123" s="113"/>
      <c r="O123" s="267"/>
      <c r="P123" s="267"/>
      <c r="Q123" s="113"/>
      <c r="R123" s="113"/>
    </row>
    <row r="124" spans="1:18" ht="15" customHeight="1">
      <c r="A124" s="239"/>
      <c r="B124" s="139" t="s">
        <v>86</v>
      </c>
      <c r="C124" s="260" t="s">
        <v>87</v>
      </c>
      <c r="D124" s="113"/>
      <c r="E124" s="113"/>
      <c r="F124" s="135"/>
      <c r="G124" s="256"/>
      <c r="H124" s="256"/>
      <c r="I124" s="256"/>
      <c r="J124" s="256"/>
      <c r="K124" s="256"/>
      <c r="L124" s="256"/>
      <c r="M124" s="249">
        <f t="shared" si="14"/>
        <v>0</v>
      </c>
      <c r="N124" s="113"/>
      <c r="O124" s="267"/>
      <c r="P124" s="267"/>
      <c r="Q124" s="113"/>
      <c r="R124" s="113"/>
    </row>
    <row r="125" spans="1:18" ht="15" customHeight="1">
      <c r="A125" s="239"/>
      <c r="B125" s="139" t="s">
        <v>88</v>
      </c>
      <c r="C125" s="260" t="s">
        <v>89</v>
      </c>
      <c r="D125" s="106"/>
      <c r="E125" s="139"/>
      <c r="F125" s="135"/>
      <c r="G125" s="256"/>
      <c r="H125" s="256"/>
      <c r="I125" s="256"/>
      <c r="J125" s="256"/>
      <c r="K125" s="256"/>
      <c r="L125" s="256"/>
      <c r="M125" s="249">
        <f t="shared" si="14"/>
        <v>0</v>
      </c>
      <c r="N125" s="113"/>
      <c r="O125" s="267"/>
      <c r="P125" s="267"/>
      <c r="Q125" s="113"/>
      <c r="R125" s="113"/>
    </row>
    <row r="126" spans="1:18" ht="15" customHeight="1">
      <c r="A126" s="239"/>
      <c r="B126" s="139" t="s">
        <v>90</v>
      </c>
      <c r="C126" s="260" t="s">
        <v>91</v>
      </c>
      <c r="D126" s="106"/>
      <c r="E126" s="139"/>
      <c r="F126" s="135"/>
      <c r="G126" s="256"/>
      <c r="H126" s="256"/>
      <c r="I126" s="256"/>
      <c r="J126" s="256"/>
      <c r="K126" s="256"/>
      <c r="L126" s="256"/>
      <c r="M126" s="249">
        <f t="shared" si="14"/>
        <v>0</v>
      </c>
      <c r="N126" s="113"/>
      <c r="O126" s="267"/>
      <c r="P126" s="267"/>
      <c r="Q126" s="113"/>
      <c r="R126" s="113"/>
    </row>
    <row r="127" spans="1:18" ht="15" customHeight="1">
      <c r="A127" s="239"/>
      <c r="B127" s="139" t="s">
        <v>92</v>
      </c>
      <c r="C127" s="260" t="s">
        <v>93</v>
      </c>
      <c r="D127" s="106"/>
      <c r="E127" s="139"/>
      <c r="F127" s="135"/>
      <c r="G127" s="256"/>
      <c r="H127" s="256"/>
      <c r="I127" s="256"/>
      <c r="J127" s="256"/>
      <c r="K127" s="256"/>
      <c r="L127" s="256"/>
      <c r="M127" s="249">
        <f t="shared" si="14"/>
        <v>0</v>
      </c>
      <c r="N127" s="113"/>
      <c r="O127" s="267"/>
      <c r="P127" s="267"/>
      <c r="Q127" s="113"/>
      <c r="R127" s="113"/>
    </row>
    <row r="128" spans="1:18" ht="15" customHeight="1">
      <c r="A128" s="239"/>
      <c r="B128" s="139" t="s">
        <v>94</v>
      </c>
      <c r="C128" s="260" t="s">
        <v>95</v>
      </c>
      <c r="D128" s="106"/>
      <c r="E128" s="139"/>
      <c r="F128" s="135"/>
      <c r="G128" s="256"/>
      <c r="H128" s="256"/>
      <c r="I128" s="256"/>
      <c r="J128" s="256"/>
      <c r="K128" s="256"/>
      <c r="L128" s="256"/>
      <c r="M128" s="249">
        <f t="shared" si="14"/>
        <v>0</v>
      </c>
      <c r="N128" s="113"/>
      <c r="O128" s="267"/>
      <c r="P128" s="267"/>
      <c r="Q128" s="113"/>
      <c r="R128" s="113"/>
    </row>
    <row r="129" spans="1:18" ht="15" customHeight="1">
      <c r="A129" s="239"/>
      <c r="B129" s="139" t="s">
        <v>96</v>
      </c>
      <c r="C129" s="260" t="s">
        <v>97</v>
      </c>
      <c r="D129" s="106"/>
      <c r="E129" s="139"/>
      <c r="F129" s="135"/>
      <c r="G129" s="256"/>
      <c r="H129" s="256"/>
      <c r="I129" s="256"/>
      <c r="J129" s="256"/>
      <c r="K129" s="256"/>
      <c r="L129" s="256"/>
      <c r="M129" s="249">
        <f t="shared" si="14"/>
        <v>0</v>
      </c>
      <c r="N129" s="113"/>
      <c r="O129" s="267"/>
      <c r="P129" s="267"/>
      <c r="Q129" s="113"/>
      <c r="R129" s="113"/>
    </row>
    <row r="130" spans="1:18" ht="15" customHeight="1">
      <c r="A130" s="239"/>
      <c r="B130" s="157"/>
      <c r="C130" s="133" t="s">
        <v>98</v>
      </c>
      <c r="D130" s="135"/>
      <c r="E130" s="135"/>
      <c r="F130" s="135"/>
      <c r="G130" s="249">
        <f t="shared" ref="G130:M130" si="15">SUM(G120:G129)</f>
        <v>0</v>
      </c>
      <c r="H130" s="249">
        <f t="shared" si="15"/>
        <v>0</v>
      </c>
      <c r="I130" s="249">
        <f t="shared" si="15"/>
        <v>0</v>
      </c>
      <c r="J130" s="249">
        <f t="shared" si="15"/>
        <v>0</v>
      </c>
      <c r="K130" s="249">
        <f t="shared" si="15"/>
        <v>0</v>
      </c>
      <c r="L130" s="249">
        <f t="shared" si="15"/>
        <v>0</v>
      </c>
      <c r="M130" s="249">
        <f t="shared" si="15"/>
        <v>0</v>
      </c>
      <c r="N130" s="113"/>
      <c r="O130" s="267">
        <f>SUM(O120:O129)</f>
        <v>0</v>
      </c>
      <c r="P130" s="267"/>
      <c r="Q130" s="113"/>
      <c r="R130" s="113"/>
    </row>
    <row r="131" spans="1:18" ht="15" customHeight="1">
      <c r="A131" s="239"/>
      <c r="B131" s="113"/>
      <c r="C131" s="205"/>
      <c r="D131" s="205"/>
      <c r="E131" s="205"/>
      <c r="F131" s="205"/>
      <c r="G131" s="205"/>
      <c r="H131" s="215"/>
      <c r="I131" s="215"/>
      <c r="J131" s="215"/>
      <c r="K131" s="113"/>
      <c r="L131" s="113"/>
      <c r="M131" s="113"/>
      <c r="N131" s="113"/>
      <c r="O131" s="267"/>
      <c r="P131" s="267"/>
      <c r="Q131" s="113"/>
      <c r="R131" s="113"/>
    </row>
    <row r="132" spans="1:18" ht="17.100000000000001" customHeight="1">
      <c r="A132" s="239"/>
      <c r="B132" s="157"/>
      <c r="C132" s="135"/>
      <c r="D132" s="135"/>
      <c r="E132" s="135"/>
      <c r="F132" s="135"/>
      <c r="G132" s="135"/>
      <c r="H132" s="135"/>
      <c r="I132" s="135"/>
      <c r="J132" s="135"/>
      <c r="K132" s="135"/>
      <c r="L132" s="113"/>
      <c r="M132" s="113"/>
      <c r="N132" s="113"/>
      <c r="O132" s="267"/>
      <c r="P132" s="267"/>
      <c r="Q132" s="113"/>
      <c r="R132" s="113"/>
    </row>
    <row r="133" spans="1:18" ht="20.25">
      <c r="A133" s="246">
        <v>6.8</v>
      </c>
      <c r="B133" s="174" t="s">
        <v>269</v>
      </c>
      <c r="C133" s="175"/>
      <c r="D133" s="176"/>
      <c r="E133" s="176"/>
      <c r="F133" s="176"/>
      <c r="G133" s="176"/>
      <c r="H133" s="176"/>
      <c r="I133" s="176"/>
      <c r="J133" s="176"/>
      <c r="K133" s="176"/>
      <c r="L133" s="224"/>
      <c r="M133" s="224"/>
      <c r="N133" s="113"/>
      <c r="O133" s="267"/>
      <c r="P133" s="267"/>
      <c r="Q133" s="113"/>
      <c r="R133" s="113"/>
    </row>
    <row r="134" spans="1:18" ht="17.100000000000001" customHeight="1">
      <c r="A134" s="246"/>
      <c r="B134" s="133"/>
      <c r="C134" s="134"/>
      <c r="D134" s="135"/>
      <c r="E134" s="135"/>
      <c r="F134" s="135"/>
      <c r="G134" s="135"/>
      <c r="H134" s="135"/>
      <c r="I134" s="135"/>
      <c r="J134" s="135"/>
      <c r="K134" s="135"/>
      <c r="L134" s="113"/>
      <c r="M134" s="113"/>
      <c r="N134" s="113"/>
      <c r="O134" s="267"/>
      <c r="P134" s="267"/>
      <c r="Q134" s="113"/>
      <c r="R134" s="113"/>
    </row>
    <row r="135" spans="1:18" ht="20.25">
      <c r="A135" s="246"/>
      <c r="B135" s="133"/>
      <c r="C135" s="134"/>
      <c r="D135" s="135"/>
      <c r="E135" s="135"/>
      <c r="F135" s="135"/>
      <c r="G135" s="350" t="s">
        <v>261</v>
      </c>
      <c r="H135" s="351"/>
      <c r="I135" s="351"/>
      <c r="J135" s="351"/>
      <c r="K135" s="351"/>
      <c r="L135" s="351"/>
      <c r="M135" s="352"/>
      <c r="N135" s="113"/>
      <c r="O135" s="267"/>
      <c r="P135" s="267"/>
      <c r="Q135" s="113"/>
      <c r="R135" s="113"/>
    </row>
    <row r="136" spans="1:18" ht="40.5">
      <c r="A136" s="239"/>
      <c r="B136" s="155"/>
      <c r="C136" s="135"/>
      <c r="D136" s="135"/>
      <c r="E136" s="135"/>
      <c r="F136" s="135"/>
      <c r="G136" s="265" t="s">
        <v>262</v>
      </c>
      <c r="H136" s="265" t="s">
        <v>263</v>
      </c>
      <c r="I136" s="265" t="s">
        <v>264</v>
      </c>
      <c r="J136" s="265" t="s">
        <v>265</v>
      </c>
      <c r="K136" s="265" t="s">
        <v>266</v>
      </c>
      <c r="L136" s="265" t="s">
        <v>258</v>
      </c>
      <c r="M136" s="265" t="s">
        <v>98</v>
      </c>
      <c r="N136" s="113"/>
      <c r="O136" s="267" t="s">
        <v>267</v>
      </c>
      <c r="P136" s="267"/>
      <c r="Q136" s="113"/>
      <c r="R136" s="113"/>
    </row>
    <row r="137" spans="1:18" ht="15" customHeight="1">
      <c r="A137" s="239"/>
      <c r="B137" s="139" t="s">
        <v>78</v>
      </c>
      <c r="C137" s="260" t="s">
        <v>79</v>
      </c>
      <c r="D137" s="106"/>
      <c r="E137" s="139"/>
      <c r="F137" s="135"/>
      <c r="G137" s="266"/>
      <c r="H137" s="266"/>
      <c r="I137" s="256"/>
      <c r="J137" s="256"/>
      <c r="K137" s="256"/>
      <c r="L137" s="256"/>
      <c r="M137" s="249">
        <f t="shared" ref="M137:M146" si="16">SUM(G137:L137)</f>
        <v>0</v>
      </c>
      <c r="N137" s="113"/>
      <c r="O137" s="267"/>
      <c r="P137" s="267"/>
      <c r="Q137" s="113"/>
      <c r="R137" s="113"/>
    </row>
    <row r="138" spans="1:18" ht="15" customHeight="1">
      <c r="A138" s="239"/>
      <c r="B138" s="139" t="s">
        <v>80</v>
      </c>
      <c r="C138" s="260" t="s">
        <v>81</v>
      </c>
      <c r="D138" s="261"/>
      <c r="E138" s="261"/>
      <c r="F138" s="135"/>
      <c r="G138" s="266"/>
      <c r="H138" s="266"/>
      <c r="I138" s="256"/>
      <c r="J138" s="256"/>
      <c r="K138" s="256"/>
      <c r="L138" s="256"/>
      <c r="M138" s="249">
        <f t="shared" si="16"/>
        <v>0</v>
      </c>
      <c r="N138" s="113"/>
      <c r="O138" s="267"/>
      <c r="P138" s="267"/>
      <c r="Q138" s="113"/>
      <c r="R138" s="113"/>
    </row>
    <row r="139" spans="1:18" ht="15" customHeight="1">
      <c r="A139" s="239"/>
      <c r="B139" s="139" t="s">
        <v>82</v>
      </c>
      <c r="C139" s="260" t="s">
        <v>83</v>
      </c>
      <c r="D139" s="261"/>
      <c r="E139" s="261"/>
      <c r="F139" s="135"/>
      <c r="G139" s="266"/>
      <c r="H139" s="266"/>
      <c r="I139" s="256"/>
      <c r="J139" s="256"/>
      <c r="K139" s="256"/>
      <c r="L139" s="256"/>
      <c r="M139" s="249">
        <f t="shared" si="16"/>
        <v>0</v>
      </c>
      <c r="N139" s="113"/>
      <c r="O139" s="267"/>
      <c r="P139" s="267"/>
      <c r="Q139" s="113"/>
      <c r="R139" s="113"/>
    </row>
    <row r="140" spans="1:18" ht="15" customHeight="1">
      <c r="A140" s="239"/>
      <c r="B140" s="139" t="s">
        <v>84</v>
      </c>
      <c r="C140" s="260" t="s">
        <v>85</v>
      </c>
      <c r="D140" s="135"/>
      <c r="E140" s="135"/>
      <c r="F140" s="135"/>
      <c r="G140" s="266"/>
      <c r="H140" s="266"/>
      <c r="I140" s="256"/>
      <c r="J140" s="256"/>
      <c r="K140" s="256"/>
      <c r="L140" s="256"/>
      <c r="M140" s="249">
        <f t="shared" si="16"/>
        <v>0</v>
      </c>
      <c r="N140" s="113"/>
      <c r="O140" s="267"/>
      <c r="P140" s="267"/>
      <c r="Q140" s="113"/>
      <c r="R140" s="113"/>
    </row>
    <row r="141" spans="1:18" ht="15" customHeight="1">
      <c r="A141" s="239"/>
      <c r="B141" s="139" t="s">
        <v>86</v>
      </c>
      <c r="C141" s="260" t="s">
        <v>87</v>
      </c>
      <c r="D141" s="113"/>
      <c r="E141" s="113"/>
      <c r="F141" s="135"/>
      <c r="G141" s="266"/>
      <c r="H141" s="266"/>
      <c r="I141" s="256"/>
      <c r="J141" s="256"/>
      <c r="K141" s="256"/>
      <c r="L141" s="256"/>
      <c r="M141" s="249">
        <f t="shared" si="16"/>
        <v>0</v>
      </c>
      <c r="N141" s="113"/>
      <c r="O141" s="267"/>
      <c r="P141" s="267"/>
      <c r="Q141" s="113"/>
      <c r="R141" s="113"/>
    </row>
    <row r="142" spans="1:18" ht="15" customHeight="1">
      <c r="A142" s="239"/>
      <c r="B142" s="139" t="s">
        <v>88</v>
      </c>
      <c r="C142" s="260" t="s">
        <v>89</v>
      </c>
      <c r="D142" s="106"/>
      <c r="E142" s="139"/>
      <c r="F142" s="135"/>
      <c r="G142" s="266"/>
      <c r="H142" s="266"/>
      <c r="I142" s="256"/>
      <c r="J142" s="256"/>
      <c r="K142" s="256"/>
      <c r="L142" s="256"/>
      <c r="M142" s="249">
        <f t="shared" si="16"/>
        <v>0</v>
      </c>
      <c r="N142" s="113"/>
      <c r="O142" s="267"/>
      <c r="P142" s="267"/>
      <c r="Q142" s="113"/>
      <c r="R142" s="113"/>
    </row>
    <row r="143" spans="1:18" ht="15" customHeight="1">
      <c r="A143" s="239"/>
      <c r="B143" s="139" t="s">
        <v>90</v>
      </c>
      <c r="C143" s="260" t="s">
        <v>91</v>
      </c>
      <c r="D143" s="106"/>
      <c r="E143" s="139"/>
      <c r="F143" s="135"/>
      <c r="G143" s="266"/>
      <c r="H143" s="266"/>
      <c r="I143" s="256"/>
      <c r="J143" s="256"/>
      <c r="K143" s="256"/>
      <c r="L143" s="256"/>
      <c r="M143" s="249">
        <f t="shared" si="16"/>
        <v>0</v>
      </c>
      <c r="N143" s="113"/>
      <c r="O143" s="267"/>
      <c r="P143" s="267"/>
      <c r="Q143" s="113"/>
      <c r="R143" s="113"/>
    </row>
    <row r="144" spans="1:18" ht="15" customHeight="1">
      <c r="A144" s="239"/>
      <c r="B144" s="139" t="s">
        <v>92</v>
      </c>
      <c r="C144" s="260" t="s">
        <v>93</v>
      </c>
      <c r="D144" s="106"/>
      <c r="E144" s="139"/>
      <c r="F144" s="135"/>
      <c r="G144" s="266"/>
      <c r="H144" s="266"/>
      <c r="I144" s="256"/>
      <c r="J144" s="256"/>
      <c r="K144" s="256"/>
      <c r="L144" s="256"/>
      <c r="M144" s="249">
        <f t="shared" si="16"/>
        <v>0</v>
      </c>
      <c r="N144" s="113"/>
      <c r="O144" s="267"/>
      <c r="P144" s="267"/>
      <c r="Q144" s="113"/>
      <c r="R144" s="113"/>
    </row>
    <row r="145" spans="1:18" ht="15" customHeight="1">
      <c r="A145" s="239"/>
      <c r="B145" s="139" t="s">
        <v>94</v>
      </c>
      <c r="C145" s="260" t="s">
        <v>95</v>
      </c>
      <c r="D145" s="106"/>
      <c r="E145" s="139"/>
      <c r="F145" s="135"/>
      <c r="G145" s="266"/>
      <c r="H145" s="266"/>
      <c r="I145" s="256"/>
      <c r="J145" s="256"/>
      <c r="K145" s="256"/>
      <c r="L145" s="256"/>
      <c r="M145" s="249">
        <f t="shared" si="16"/>
        <v>0</v>
      </c>
      <c r="N145" s="113"/>
      <c r="O145" s="267"/>
      <c r="P145" s="267"/>
      <c r="Q145" s="113"/>
      <c r="R145" s="113"/>
    </row>
    <row r="146" spans="1:18" ht="15" customHeight="1">
      <c r="A146" s="239"/>
      <c r="B146" s="139" t="s">
        <v>96</v>
      </c>
      <c r="C146" s="260" t="s">
        <v>97</v>
      </c>
      <c r="D146" s="106"/>
      <c r="E146" s="139"/>
      <c r="F146" s="135"/>
      <c r="G146" s="256"/>
      <c r="H146" s="256"/>
      <c r="I146" s="256"/>
      <c r="J146" s="256"/>
      <c r="K146" s="256"/>
      <c r="L146" s="256"/>
      <c r="M146" s="249">
        <f t="shared" si="16"/>
        <v>0</v>
      </c>
      <c r="N146" s="113"/>
      <c r="O146" s="267"/>
      <c r="P146" s="267"/>
      <c r="Q146" s="113"/>
      <c r="R146" s="113"/>
    </row>
    <row r="147" spans="1:18" ht="15" customHeight="1">
      <c r="A147" s="239"/>
      <c r="B147" s="157"/>
      <c r="C147" s="133" t="s">
        <v>98</v>
      </c>
      <c r="D147" s="135"/>
      <c r="E147" s="135"/>
      <c r="F147" s="135"/>
      <c r="G147" s="249">
        <f t="shared" ref="G147:M147" si="17">SUM(G137:G146)</f>
        <v>0</v>
      </c>
      <c r="H147" s="249">
        <f t="shared" si="17"/>
        <v>0</v>
      </c>
      <c r="I147" s="249">
        <f t="shared" si="17"/>
        <v>0</v>
      </c>
      <c r="J147" s="249">
        <f t="shared" si="17"/>
        <v>0</v>
      </c>
      <c r="K147" s="249">
        <f t="shared" si="17"/>
        <v>0</v>
      </c>
      <c r="L147" s="249">
        <f t="shared" si="17"/>
        <v>0</v>
      </c>
      <c r="M147" s="249">
        <f t="shared" si="17"/>
        <v>0</v>
      </c>
      <c r="N147" s="113"/>
      <c r="O147" s="267">
        <f>SUM(O137:O146)</f>
        <v>0</v>
      </c>
      <c r="P147" s="267"/>
      <c r="Q147" s="113"/>
      <c r="R147" s="113"/>
    </row>
    <row r="148" spans="1:18" ht="15" customHeight="1">
      <c r="A148" s="239"/>
      <c r="B148" s="113"/>
      <c r="C148" s="205"/>
      <c r="D148" s="205"/>
      <c r="E148" s="205"/>
      <c r="F148" s="205"/>
      <c r="G148" s="205"/>
      <c r="H148" s="215"/>
      <c r="I148" s="215"/>
      <c r="J148" s="215"/>
      <c r="K148" s="113"/>
      <c r="L148" s="113"/>
      <c r="M148" s="113"/>
      <c r="N148" s="113"/>
      <c r="O148" s="267"/>
      <c r="P148" s="267"/>
      <c r="Q148" s="113"/>
      <c r="R148" s="113"/>
    </row>
    <row r="149" spans="1:18" ht="17.100000000000001" customHeight="1">
      <c r="A149" s="239"/>
      <c r="B149" s="157"/>
      <c r="C149" s="135"/>
      <c r="D149" s="135"/>
      <c r="E149" s="135"/>
      <c r="F149" s="135"/>
      <c r="G149" s="135"/>
      <c r="H149" s="135"/>
      <c r="I149" s="135"/>
      <c r="J149" s="135"/>
      <c r="K149" s="135"/>
      <c r="L149" s="113"/>
      <c r="M149" s="113"/>
      <c r="N149" s="113"/>
      <c r="O149" s="267"/>
      <c r="P149" s="267"/>
      <c r="Q149" s="113"/>
      <c r="R149" s="113"/>
    </row>
    <row r="150" spans="1:18" ht="20.25">
      <c r="A150" s="240">
        <v>6.9</v>
      </c>
      <c r="B150" s="174" t="s">
        <v>69</v>
      </c>
      <c r="C150" s="175"/>
      <c r="D150" s="176"/>
      <c r="E150" s="176"/>
      <c r="F150" s="176"/>
      <c r="G150" s="176"/>
      <c r="H150" s="176"/>
      <c r="I150" s="176"/>
      <c r="J150" s="176"/>
      <c r="K150" s="176"/>
      <c r="L150" s="224"/>
      <c r="M150" s="224"/>
      <c r="N150" s="113"/>
      <c r="O150" s="267"/>
      <c r="P150" s="267"/>
      <c r="Q150" s="113"/>
      <c r="R150" s="113"/>
    </row>
    <row r="151" spans="1:18" ht="17.100000000000001" customHeight="1">
      <c r="A151" s="262"/>
      <c r="B151" s="133"/>
      <c r="C151" s="134"/>
      <c r="D151" s="135"/>
      <c r="E151" s="135"/>
      <c r="F151" s="135"/>
      <c r="G151" s="135"/>
      <c r="H151" s="135"/>
      <c r="I151" s="135"/>
      <c r="J151" s="135"/>
      <c r="K151" s="135"/>
      <c r="L151" s="113"/>
      <c r="M151" s="113"/>
      <c r="N151" s="113"/>
      <c r="O151" s="267"/>
      <c r="P151" s="267"/>
      <c r="Q151" s="113"/>
      <c r="R151" s="113"/>
    </row>
    <row r="152" spans="1:18" ht="20.25">
      <c r="A152" s="262"/>
      <c r="B152" s="133"/>
      <c r="C152" s="134"/>
      <c r="D152" s="135"/>
      <c r="E152" s="135"/>
      <c r="F152" s="135"/>
      <c r="G152" s="350" t="s">
        <v>261</v>
      </c>
      <c r="H152" s="351"/>
      <c r="I152" s="351"/>
      <c r="J152" s="351"/>
      <c r="K152" s="351"/>
      <c r="L152" s="351"/>
      <c r="M152" s="352"/>
      <c r="N152" s="113"/>
      <c r="O152" s="267"/>
      <c r="P152" s="267"/>
      <c r="Q152" s="113"/>
      <c r="R152" s="113"/>
    </row>
    <row r="153" spans="1:18" ht="40.5">
      <c r="A153" s="263"/>
      <c r="B153" s="155"/>
      <c r="C153" s="135"/>
      <c r="D153" s="135"/>
      <c r="E153" s="135"/>
      <c r="F153" s="135"/>
      <c r="G153" s="265" t="s">
        <v>262</v>
      </c>
      <c r="H153" s="265" t="s">
        <v>263</v>
      </c>
      <c r="I153" s="265" t="s">
        <v>264</v>
      </c>
      <c r="J153" s="265" t="s">
        <v>265</v>
      </c>
      <c r="K153" s="265" t="s">
        <v>266</v>
      </c>
      <c r="L153" s="265" t="s">
        <v>258</v>
      </c>
      <c r="M153" s="265" t="s">
        <v>98</v>
      </c>
      <c r="N153" s="113"/>
      <c r="O153" s="267" t="s">
        <v>267</v>
      </c>
      <c r="P153" s="267"/>
      <c r="Q153" s="113"/>
      <c r="R153" s="113"/>
    </row>
    <row r="154" spans="1:18" ht="15" customHeight="1">
      <c r="A154" s="263"/>
      <c r="B154" s="139" t="s">
        <v>78</v>
      </c>
      <c r="C154" s="260" t="s">
        <v>79</v>
      </c>
      <c r="D154" s="106"/>
      <c r="E154" s="139"/>
      <c r="F154" s="135"/>
      <c r="G154" s="257"/>
      <c r="H154" s="257"/>
      <c r="I154" s="256"/>
      <c r="J154" s="256"/>
      <c r="K154" s="256"/>
      <c r="L154" s="256"/>
      <c r="M154" s="249">
        <f t="shared" ref="M154:M163" si="18">SUM(G154:L154)</f>
        <v>0</v>
      </c>
      <c r="N154" s="113"/>
      <c r="O154" s="267"/>
      <c r="P154" s="267"/>
      <c r="Q154" s="113"/>
      <c r="R154" s="113"/>
    </row>
    <row r="155" spans="1:18" ht="15" customHeight="1">
      <c r="A155" s="263"/>
      <c r="B155" s="139" t="s">
        <v>80</v>
      </c>
      <c r="C155" s="260" t="s">
        <v>81</v>
      </c>
      <c r="D155" s="261"/>
      <c r="E155" s="261"/>
      <c r="F155" s="135"/>
      <c r="G155" s="257"/>
      <c r="H155" s="257"/>
      <c r="I155" s="256"/>
      <c r="J155" s="256"/>
      <c r="K155" s="256"/>
      <c r="L155" s="256"/>
      <c r="M155" s="249">
        <f t="shared" si="18"/>
        <v>0</v>
      </c>
      <c r="N155" s="113"/>
      <c r="O155" s="267"/>
      <c r="P155" s="267"/>
      <c r="Q155" s="113"/>
      <c r="R155" s="113"/>
    </row>
    <row r="156" spans="1:18" ht="15" customHeight="1">
      <c r="A156" s="263"/>
      <c r="B156" s="139" t="s">
        <v>82</v>
      </c>
      <c r="C156" s="260" t="s">
        <v>83</v>
      </c>
      <c r="D156" s="261"/>
      <c r="E156" s="261"/>
      <c r="F156" s="135"/>
      <c r="G156" s="257"/>
      <c r="H156" s="257"/>
      <c r="I156" s="256"/>
      <c r="J156" s="256"/>
      <c r="K156" s="256"/>
      <c r="L156" s="256"/>
      <c r="M156" s="249">
        <f t="shared" si="18"/>
        <v>0</v>
      </c>
      <c r="N156" s="113"/>
      <c r="O156" s="267"/>
      <c r="P156" s="267"/>
      <c r="Q156" s="113"/>
      <c r="R156" s="113"/>
    </row>
    <row r="157" spans="1:18" ht="15" customHeight="1">
      <c r="A157" s="263"/>
      <c r="B157" s="139" t="s">
        <v>84</v>
      </c>
      <c r="C157" s="260" t="s">
        <v>85</v>
      </c>
      <c r="D157" s="135"/>
      <c r="E157" s="135"/>
      <c r="F157" s="135"/>
      <c r="G157" s="257"/>
      <c r="H157" s="257"/>
      <c r="I157" s="256"/>
      <c r="J157" s="256"/>
      <c r="K157" s="256"/>
      <c r="L157" s="256"/>
      <c r="M157" s="249">
        <f t="shared" si="18"/>
        <v>0</v>
      </c>
      <c r="N157" s="113"/>
      <c r="O157" s="267"/>
      <c r="P157" s="267"/>
      <c r="Q157" s="113"/>
      <c r="R157" s="113"/>
    </row>
    <row r="158" spans="1:18" ht="15" customHeight="1">
      <c r="A158" s="263"/>
      <c r="B158" s="139" t="s">
        <v>86</v>
      </c>
      <c r="C158" s="260" t="s">
        <v>87</v>
      </c>
      <c r="D158" s="113"/>
      <c r="E158" s="113"/>
      <c r="F158" s="135"/>
      <c r="G158" s="257"/>
      <c r="H158" s="257"/>
      <c r="I158" s="256"/>
      <c r="J158" s="256"/>
      <c r="K158" s="256"/>
      <c r="L158" s="256"/>
      <c r="M158" s="249">
        <f t="shared" si="18"/>
        <v>0</v>
      </c>
      <c r="N158" s="113"/>
      <c r="O158" s="267"/>
      <c r="P158" s="267"/>
      <c r="Q158" s="113"/>
      <c r="R158" s="113"/>
    </row>
    <row r="159" spans="1:18" ht="15" customHeight="1">
      <c r="A159" s="263"/>
      <c r="B159" s="139" t="s">
        <v>88</v>
      </c>
      <c r="C159" s="260" t="s">
        <v>89</v>
      </c>
      <c r="D159" s="106"/>
      <c r="E159" s="139"/>
      <c r="F159" s="135"/>
      <c r="G159" s="257"/>
      <c r="H159" s="257"/>
      <c r="I159" s="256"/>
      <c r="J159" s="256"/>
      <c r="K159" s="256"/>
      <c r="L159" s="256"/>
      <c r="M159" s="249">
        <f t="shared" si="18"/>
        <v>0</v>
      </c>
      <c r="N159" s="113"/>
      <c r="O159" s="267"/>
      <c r="P159" s="267"/>
      <c r="Q159" s="113"/>
      <c r="R159" s="113"/>
    </row>
    <row r="160" spans="1:18" ht="15" customHeight="1">
      <c r="A160" s="263"/>
      <c r="B160" s="139" t="s">
        <v>90</v>
      </c>
      <c r="C160" s="260" t="s">
        <v>91</v>
      </c>
      <c r="D160" s="106"/>
      <c r="E160" s="139"/>
      <c r="F160" s="135"/>
      <c r="G160" s="257"/>
      <c r="H160" s="257"/>
      <c r="I160" s="256"/>
      <c r="J160" s="256"/>
      <c r="K160" s="256"/>
      <c r="L160" s="256"/>
      <c r="M160" s="249">
        <f t="shared" si="18"/>
        <v>0</v>
      </c>
      <c r="N160" s="113"/>
      <c r="O160" s="267"/>
      <c r="P160" s="267"/>
      <c r="Q160" s="113"/>
      <c r="R160" s="113"/>
    </row>
    <row r="161" spans="1:18" ht="15" customHeight="1">
      <c r="A161" s="263"/>
      <c r="B161" s="139" t="s">
        <v>92</v>
      </c>
      <c r="C161" s="260" t="s">
        <v>93</v>
      </c>
      <c r="D161" s="106"/>
      <c r="E161" s="139"/>
      <c r="F161" s="135"/>
      <c r="G161" s="257"/>
      <c r="H161" s="257"/>
      <c r="I161" s="256"/>
      <c r="J161" s="256"/>
      <c r="K161" s="256"/>
      <c r="L161" s="256"/>
      <c r="M161" s="249">
        <f t="shared" si="18"/>
        <v>0</v>
      </c>
      <c r="N161" s="113"/>
      <c r="O161" s="267"/>
      <c r="P161" s="267"/>
      <c r="Q161" s="113"/>
      <c r="R161" s="113"/>
    </row>
    <row r="162" spans="1:18" ht="15" customHeight="1">
      <c r="A162" s="263"/>
      <c r="B162" s="139" t="s">
        <v>94</v>
      </c>
      <c r="C162" s="260" t="s">
        <v>95</v>
      </c>
      <c r="D162" s="106"/>
      <c r="E162" s="139"/>
      <c r="F162" s="135"/>
      <c r="G162" s="257"/>
      <c r="H162" s="257"/>
      <c r="I162" s="256"/>
      <c r="J162" s="256"/>
      <c r="K162" s="256"/>
      <c r="L162" s="256"/>
      <c r="M162" s="249">
        <f t="shared" si="18"/>
        <v>0</v>
      </c>
      <c r="N162" s="113"/>
      <c r="O162" s="267"/>
      <c r="P162" s="267"/>
      <c r="Q162" s="113"/>
      <c r="R162" s="113"/>
    </row>
    <row r="163" spans="1:18" ht="15" customHeight="1">
      <c r="A163" s="263"/>
      <c r="B163" s="139" t="s">
        <v>96</v>
      </c>
      <c r="C163" s="260" t="s">
        <v>97</v>
      </c>
      <c r="D163" s="106"/>
      <c r="E163" s="139"/>
      <c r="F163" s="135"/>
      <c r="G163" s="256"/>
      <c r="H163" s="256"/>
      <c r="I163" s="256"/>
      <c r="J163" s="256"/>
      <c r="K163" s="256"/>
      <c r="L163" s="256"/>
      <c r="M163" s="249">
        <f t="shared" si="18"/>
        <v>0</v>
      </c>
      <c r="N163" s="113"/>
      <c r="O163" s="267"/>
      <c r="P163" s="267"/>
      <c r="Q163" s="113"/>
      <c r="R163" s="113"/>
    </row>
    <row r="164" spans="1:18" ht="15" customHeight="1">
      <c r="A164" s="263"/>
      <c r="B164" s="157"/>
      <c r="C164" s="133" t="s">
        <v>98</v>
      </c>
      <c r="D164" s="135"/>
      <c r="E164" s="135"/>
      <c r="F164" s="135"/>
      <c r="G164" s="249">
        <f t="shared" ref="G164:M164" si="19">SUM(G154:G163)</f>
        <v>0</v>
      </c>
      <c r="H164" s="249">
        <f t="shared" si="19"/>
        <v>0</v>
      </c>
      <c r="I164" s="249">
        <f t="shared" si="19"/>
        <v>0</v>
      </c>
      <c r="J164" s="249">
        <f t="shared" si="19"/>
        <v>0</v>
      </c>
      <c r="K164" s="249">
        <f t="shared" si="19"/>
        <v>0</v>
      </c>
      <c r="L164" s="249">
        <f t="shared" si="19"/>
        <v>0</v>
      </c>
      <c r="M164" s="249">
        <f t="shared" si="19"/>
        <v>0</v>
      </c>
      <c r="N164" s="113"/>
      <c r="O164" s="267">
        <f>SUM(O154:O163)</f>
        <v>0</v>
      </c>
      <c r="P164" s="267"/>
      <c r="Q164" s="113"/>
      <c r="R164" s="113"/>
    </row>
    <row r="165" spans="1:18" ht="15" customHeight="1">
      <c r="A165" s="263"/>
      <c r="B165" s="113"/>
      <c r="C165" s="205"/>
      <c r="D165" s="205"/>
      <c r="E165" s="205"/>
      <c r="F165" s="205"/>
      <c r="G165" s="205"/>
      <c r="H165" s="215"/>
      <c r="I165" s="215"/>
      <c r="J165" s="215"/>
      <c r="K165" s="113"/>
      <c r="L165" s="113"/>
      <c r="M165" s="113"/>
      <c r="N165" s="113"/>
      <c r="O165" s="267"/>
      <c r="P165" s="267"/>
      <c r="Q165" s="113"/>
      <c r="R165" s="113"/>
    </row>
    <row r="166" spans="1:18" ht="17.100000000000001" customHeight="1">
      <c r="A166" s="263"/>
      <c r="B166" s="157"/>
      <c r="C166" s="135"/>
      <c r="D166" s="135"/>
      <c r="E166" s="135"/>
      <c r="F166" s="135"/>
      <c r="G166" s="135"/>
      <c r="H166" s="135"/>
      <c r="I166" s="135"/>
      <c r="J166" s="135"/>
      <c r="K166" s="135"/>
      <c r="L166" s="113"/>
      <c r="M166" s="113"/>
      <c r="N166" s="113"/>
      <c r="O166" s="267"/>
      <c r="P166" s="267"/>
      <c r="Q166" s="113"/>
      <c r="R166" s="113"/>
    </row>
    <row r="167" spans="1:18" ht="20.25">
      <c r="A167" s="262">
        <v>6.1</v>
      </c>
      <c r="B167" s="174" t="s">
        <v>270</v>
      </c>
      <c r="C167" s="175"/>
      <c r="D167" s="176"/>
      <c r="E167" s="176"/>
      <c r="F167" s="176"/>
      <c r="G167" s="176"/>
      <c r="H167" s="176"/>
      <c r="I167" s="176"/>
      <c r="J167" s="176"/>
      <c r="K167" s="176"/>
      <c r="L167" s="224"/>
      <c r="M167" s="224"/>
      <c r="N167" s="113"/>
      <c r="O167" s="267"/>
      <c r="P167" s="267"/>
      <c r="Q167" s="113"/>
      <c r="R167" s="113"/>
    </row>
    <row r="168" spans="1:18" ht="17.100000000000001" customHeight="1">
      <c r="A168" s="246"/>
      <c r="B168" s="133"/>
      <c r="C168" s="134"/>
      <c r="D168" s="135"/>
      <c r="E168" s="135"/>
      <c r="F168" s="135"/>
      <c r="G168" s="135"/>
      <c r="H168" s="135"/>
      <c r="I168" s="135"/>
      <c r="J168" s="135"/>
      <c r="K168" s="135"/>
      <c r="L168" s="113"/>
      <c r="M168" s="113"/>
      <c r="N168" s="113"/>
      <c r="O168" s="267"/>
      <c r="P168" s="267"/>
      <c r="Q168" s="113"/>
      <c r="R168" s="113"/>
    </row>
    <row r="169" spans="1:18" ht="20.25">
      <c r="A169" s="246"/>
      <c r="B169" s="133"/>
      <c r="C169" s="134"/>
      <c r="D169" s="135"/>
      <c r="E169" s="135"/>
      <c r="F169" s="135"/>
      <c r="G169" s="350" t="s">
        <v>261</v>
      </c>
      <c r="H169" s="351"/>
      <c r="I169" s="351"/>
      <c r="J169" s="351"/>
      <c r="K169" s="351"/>
      <c r="L169" s="351"/>
      <c r="M169" s="352"/>
      <c r="N169" s="113"/>
      <c r="O169" s="267"/>
      <c r="P169" s="267"/>
      <c r="Q169" s="113"/>
      <c r="R169" s="113"/>
    </row>
    <row r="170" spans="1:18" ht="40.5">
      <c r="A170" s="239"/>
      <c r="B170" s="155"/>
      <c r="C170" s="135"/>
      <c r="D170" s="135"/>
      <c r="E170" s="135"/>
      <c r="F170" s="135"/>
      <c r="G170" s="265" t="s">
        <v>262</v>
      </c>
      <c r="H170" s="265" t="s">
        <v>263</v>
      </c>
      <c r="I170" s="265" t="s">
        <v>264</v>
      </c>
      <c r="J170" s="265" t="s">
        <v>265</v>
      </c>
      <c r="K170" s="265" t="s">
        <v>266</v>
      </c>
      <c r="L170" s="265" t="s">
        <v>258</v>
      </c>
      <c r="M170" s="265" t="s">
        <v>98</v>
      </c>
      <c r="N170" s="113"/>
      <c r="O170" s="267" t="s">
        <v>267</v>
      </c>
      <c r="P170" s="267"/>
      <c r="Q170" s="113"/>
      <c r="R170" s="113"/>
    </row>
    <row r="171" spans="1:18" ht="15" customHeight="1">
      <c r="A171" s="239"/>
      <c r="B171" s="139" t="s">
        <v>78</v>
      </c>
      <c r="C171" s="260" t="s">
        <v>79</v>
      </c>
      <c r="D171" s="106"/>
      <c r="E171" s="139"/>
      <c r="F171" s="135"/>
      <c r="G171" s="251">
        <f>G120+G137+G154+G103</f>
        <v>0</v>
      </c>
      <c r="H171" s="251">
        <f t="shared" ref="H171:L171" si="20">H120+H137+H154+H103</f>
        <v>0</v>
      </c>
      <c r="I171" s="251">
        <f t="shared" si="20"/>
        <v>0</v>
      </c>
      <c r="J171" s="251">
        <f t="shared" si="20"/>
        <v>0</v>
      </c>
      <c r="K171" s="251">
        <f t="shared" si="20"/>
        <v>0</v>
      </c>
      <c r="L171" s="251">
        <f t="shared" si="20"/>
        <v>0</v>
      </c>
      <c r="M171" s="249">
        <f t="shared" ref="M171:M180" si="21">SUM(G171:L171)</f>
        <v>0</v>
      </c>
      <c r="N171" s="113"/>
      <c r="O171" s="267">
        <f>O103+O120+O137+O154</f>
        <v>0</v>
      </c>
      <c r="P171" s="267"/>
      <c r="Q171" s="113"/>
      <c r="R171" s="113"/>
    </row>
    <row r="172" spans="1:18" ht="15" customHeight="1">
      <c r="A172" s="239"/>
      <c r="B172" s="139" t="s">
        <v>80</v>
      </c>
      <c r="C172" s="260" t="s">
        <v>81</v>
      </c>
      <c r="D172" s="261"/>
      <c r="E172" s="261"/>
      <c r="F172" s="135"/>
      <c r="G172" s="251">
        <f t="shared" ref="G172:L172" si="22">G121+G138+G155+G104</f>
        <v>0</v>
      </c>
      <c r="H172" s="251">
        <f t="shared" si="22"/>
        <v>0</v>
      </c>
      <c r="I172" s="251">
        <f t="shared" si="22"/>
        <v>0</v>
      </c>
      <c r="J172" s="251">
        <f t="shared" si="22"/>
        <v>0</v>
      </c>
      <c r="K172" s="251">
        <f t="shared" si="22"/>
        <v>0</v>
      </c>
      <c r="L172" s="251">
        <f t="shared" si="22"/>
        <v>0</v>
      </c>
      <c r="M172" s="249">
        <f t="shared" si="21"/>
        <v>0</v>
      </c>
      <c r="N172" s="113"/>
      <c r="O172" s="267">
        <f t="shared" ref="O172:O180" si="23">O104+O121+O138+O155</f>
        <v>0</v>
      </c>
      <c r="P172" s="267"/>
      <c r="Q172" s="113"/>
      <c r="R172" s="113"/>
    </row>
    <row r="173" spans="1:18" ht="15" customHeight="1">
      <c r="A173" s="239"/>
      <c r="B173" s="139" t="s">
        <v>82</v>
      </c>
      <c r="C173" s="260" t="s">
        <v>83</v>
      </c>
      <c r="D173" s="261"/>
      <c r="E173" s="261"/>
      <c r="F173" s="135"/>
      <c r="G173" s="251">
        <f t="shared" ref="G173:L173" si="24">G122+G139+G156+G105</f>
        <v>0</v>
      </c>
      <c r="H173" s="251">
        <f t="shared" si="24"/>
        <v>0</v>
      </c>
      <c r="I173" s="251">
        <f t="shared" si="24"/>
        <v>0</v>
      </c>
      <c r="J173" s="251">
        <f t="shared" si="24"/>
        <v>0</v>
      </c>
      <c r="K173" s="251">
        <f t="shared" si="24"/>
        <v>0</v>
      </c>
      <c r="L173" s="251">
        <f t="shared" si="24"/>
        <v>0</v>
      </c>
      <c r="M173" s="249">
        <f t="shared" si="21"/>
        <v>0</v>
      </c>
      <c r="N173" s="113"/>
      <c r="O173" s="267">
        <f t="shared" si="23"/>
        <v>0</v>
      </c>
      <c r="P173" s="267"/>
      <c r="Q173" s="113"/>
      <c r="R173" s="113"/>
    </row>
    <row r="174" spans="1:18" ht="15" customHeight="1">
      <c r="A174" s="239"/>
      <c r="B174" s="139" t="s">
        <v>84</v>
      </c>
      <c r="C174" s="260" t="s">
        <v>85</v>
      </c>
      <c r="D174" s="135"/>
      <c r="E174" s="135"/>
      <c r="F174" s="135"/>
      <c r="G174" s="251">
        <f t="shared" ref="G174:L174" si="25">G123+G140+G157+G106</f>
        <v>0</v>
      </c>
      <c r="H174" s="251">
        <f t="shared" si="25"/>
        <v>0</v>
      </c>
      <c r="I174" s="251">
        <f t="shared" si="25"/>
        <v>0</v>
      </c>
      <c r="J174" s="251">
        <f t="shared" si="25"/>
        <v>0</v>
      </c>
      <c r="K174" s="251">
        <f t="shared" si="25"/>
        <v>0</v>
      </c>
      <c r="L174" s="251">
        <f t="shared" si="25"/>
        <v>0</v>
      </c>
      <c r="M174" s="249">
        <f t="shared" si="21"/>
        <v>0</v>
      </c>
      <c r="N174" s="113"/>
      <c r="O174" s="267">
        <f t="shared" si="23"/>
        <v>0</v>
      </c>
      <c r="P174" s="267"/>
      <c r="Q174" s="113"/>
      <c r="R174" s="113"/>
    </row>
    <row r="175" spans="1:18" ht="15" customHeight="1">
      <c r="A175" s="239"/>
      <c r="B175" s="139" t="s">
        <v>86</v>
      </c>
      <c r="C175" s="260" t="s">
        <v>87</v>
      </c>
      <c r="D175" s="113"/>
      <c r="E175" s="113"/>
      <c r="F175" s="135"/>
      <c r="G175" s="251">
        <f t="shared" ref="G175:L175" si="26">G124+G141+G158+G107</f>
        <v>0</v>
      </c>
      <c r="H175" s="251">
        <f t="shared" si="26"/>
        <v>0</v>
      </c>
      <c r="I175" s="251">
        <f t="shared" si="26"/>
        <v>0</v>
      </c>
      <c r="J175" s="251">
        <f t="shared" si="26"/>
        <v>0</v>
      </c>
      <c r="K175" s="251">
        <f t="shared" si="26"/>
        <v>0</v>
      </c>
      <c r="L175" s="251">
        <f t="shared" si="26"/>
        <v>0</v>
      </c>
      <c r="M175" s="249">
        <f t="shared" si="21"/>
        <v>0</v>
      </c>
      <c r="N175" s="113"/>
      <c r="O175" s="267">
        <f t="shared" si="23"/>
        <v>0</v>
      </c>
      <c r="P175" s="267"/>
      <c r="Q175" s="113"/>
      <c r="R175" s="113"/>
    </row>
    <row r="176" spans="1:18" ht="15" customHeight="1">
      <c r="A176" s="239"/>
      <c r="B176" s="139" t="s">
        <v>88</v>
      </c>
      <c r="C176" s="260" t="s">
        <v>89</v>
      </c>
      <c r="D176" s="106"/>
      <c r="E176" s="139"/>
      <c r="F176" s="135"/>
      <c r="G176" s="251">
        <f t="shared" ref="G176:L176" si="27">G125+G142+G159+G108</f>
        <v>0</v>
      </c>
      <c r="H176" s="251">
        <f t="shared" si="27"/>
        <v>0</v>
      </c>
      <c r="I176" s="251">
        <f t="shared" si="27"/>
        <v>0</v>
      </c>
      <c r="J176" s="251">
        <f t="shared" si="27"/>
        <v>0</v>
      </c>
      <c r="K176" s="251">
        <f t="shared" si="27"/>
        <v>0</v>
      </c>
      <c r="L176" s="251">
        <f t="shared" si="27"/>
        <v>0</v>
      </c>
      <c r="M176" s="249">
        <f t="shared" si="21"/>
        <v>0</v>
      </c>
      <c r="N176" s="113"/>
      <c r="O176" s="267">
        <f t="shared" si="23"/>
        <v>0</v>
      </c>
      <c r="P176" s="267"/>
      <c r="Q176" s="113"/>
      <c r="R176" s="113"/>
    </row>
    <row r="177" spans="1:18" ht="15" customHeight="1">
      <c r="A177" s="239"/>
      <c r="B177" s="139" t="s">
        <v>90</v>
      </c>
      <c r="C177" s="260" t="s">
        <v>91</v>
      </c>
      <c r="D177" s="106"/>
      <c r="E177" s="139"/>
      <c r="F177" s="135"/>
      <c r="G177" s="251">
        <f t="shared" ref="G177:L177" si="28">G126+G143+G160+G109</f>
        <v>0</v>
      </c>
      <c r="H177" s="251">
        <f t="shared" si="28"/>
        <v>0</v>
      </c>
      <c r="I177" s="251">
        <f t="shared" si="28"/>
        <v>0</v>
      </c>
      <c r="J177" s="251">
        <f t="shared" si="28"/>
        <v>0</v>
      </c>
      <c r="K177" s="251">
        <f t="shared" si="28"/>
        <v>0</v>
      </c>
      <c r="L177" s="251">
        <f t="shared" si="28"/>
        <v>0</v>
      </c>
      <c r="M177" s="249">
        <f t="shared" si="21"/>
        <v>0</v>
      </c>
      <c r="N177" s="113"/>
      <c r="O177" s="267">
        <f t="shared" si="23"/>
        <v>0</v>
      </c>
      <c r="P177" s="267"/>
      <c r="Q177" s="113"/>
      <c r="R177" s="113"/>
    </row>
    <row r="178" spans="1:18" ht="15" customHeight="1">
      <c r="A178" s="239"/>
      <c r="B178" s="139" t="s">
        <v>92</v>
      </c>
      <c r="C178" s="260" t="s">
        <v>93</v>
      </c>
      <c r="D178" s="106"/>
      <c r="E178" s="139"/>
      <c r="F178" s="135"/>
      <c r="G178" s="251">
        <f t="shared" ref="G178:L178" si="29">G127+G144+G161+G110</f>
        <v>0</v>
      </c>
      <c r="H178" s="251">
        <f t="shared" si="29"/>
        <v>0</v>
      </c>
      <c r="I178" s="251">
        <f t="shared" si="29"/>
        <v>0</v>
      </c>
      <c r="J178" s="251">
        <f t="shared" si="29"/>
        <v>0</v>
      </c>
      <c r="K178" s="251">
        <f t="shared" si="29"/>
        <v>0</v>
      </c>
      <c r="L178" s="251">
        <f t="shared" si="29"/>
        <v>0</v>
      </c>
      <c r="M178" s="249">
        <f t="shared" si="21"/>
        <v>0</v>
      </c>
      <c r="N178" s="113"/>
      <c r="O178" s="267">
        <f t="shared" si="23"/>
        <v>0</v>
      </c>
      <c r="P178" s="267"/>
      <c r="Q178" s="113"/>
      <c r="R178" s="113"/>
    </row>
    <row r="179" spans="1:18" ht="15" customHeight="1">
      <c r="A179" s="239"/>
      <c r="B179" s="139" t="s">
        <v>94</v>
      </c>
      <c r="C179" s="260" t="s">
        <v>95</v>
      </c>
      <c r="D179" s="106"/>
      <c r="E179" s="139"/>
      <c r="F179" s="135"/>
      <c r="G179" s="251">
        <f t="shared" ref="G179:L179" si="30">G128+G145+G162+G111</f>
        <v>0</v>
      </c>
      <c r="H179" s="251">
        <f t="shared" si="30"/>
        <v>0</v>
      </c>
      <c r="I179" s="251">
        <f t="shared" si="30"/>
        <v>0</v>
      </c>
      <c r="J179" s="251">
        <f t="shared" si="30"/>
        <v>0</v>
      </c>
      <c r="K179" s="251">
        <f t="shared" si="30"/>
        <v>0</v>
      </c>
      <c r="L179" s="251">
        <f t="shared" si="30"/>
        <v>0</v>
      </c>
      <c r="M179" s="249">
        <f t="shared" si="21"/>
        <v>0</v>
      </c>
      <c r="N179" s="113"/>
      <c r="O179" s="267">
        <f t="shared" si="23"/>
        <v>0</v>
      </c>
      <c r="P179" s="267"/>
      <c r="Q179" s="113"/>
      <c r="R179" s="113"/>
    </row>
    <row r="180" spans="1:18" ht="15" customHeight="1">
      <c r="A180" s="239"/>
      <c r="B180" s="139" t="s">
        <v>96</v>
      </c>
      <c r="C180" s="260" t="s">
        <v>97</v>
      </c>
      <c r="D180" s="106"/>
      <c r="E180" s="139"/>
      <c r="F180" s="135"/>
      <c r="G180" s="251">
        <f t="shared" ref="G180:L180" si="31">G129+G146+G163+G112</f>
        <v>0</v>
      </c>
      <c r="H180" s="251">
        <f t="shared" si="31"/>
        <v>0</v>
      </c>
      <c r="I180" s="251">
        <f t="shared" si="31"/>
        <v>0</v>
      </c>
      <c r="J180" s="251">
        <f t="shared" si="31"/>
        <v>0</v>
      </c>
      <c r="K180" s="251">
        <f t="shared" si="31"/>
        <v>0</v>
      </c>
      <c r="L180" s="251">
        <f t="shared" si="31"/>
        <v>0</v>
      </c>
      <c r="M180" s="249">
        <f t="shared" si="21"/>
        <v>0</v>
      </c>
      <c r="N180" s="113"/>
      <c r="O180" s="267">
        <f t="shared" si="23"/>
        <v>0</v>
      </c>
      <c r="P180" s="267"/>
      <c r="Q180" s="113"/>
      <c r="R180" s="113"/>
    </row>
    <row r="181" spans="1:18" ht="15" customHeight="1">
      <c r="A181" s="239"/>
      <c r="B181" s="157"/>
      <c r="C181" s="133" t="s">
        <v>98</v>
      </c>
      <c r="D181" s="135"/>
      <c r="E181" s="135"/>
      <c r="F181" s="135"/>
      <c r="G181" s="249">
        <f t="shared" ref="G181:M181" si="32">SUM(G171:G180)</f>
        <v>0</v>
      </c>
      <c r="H181" s="249">
        <f t="shared" si="32"/>
        <v>0</v>
      </c>
      <c r="I181" s="249">
        <f t="shared" si="32"/>
        <v>0</v>
      </c>
      <c r="J181" s="249">
        <f t="shared" si="32"/>
        <v>0</v>
      </c>
      <c r="K181" s="249">
        <f t="shared" si="32"/>
        <v>0</v>
      </c>
      <c r="L181" s="249">
        <f t="shared" si="32"/>
        <v>0</v>
      </c>
      <c r="M181" s="249">
        <f t="shared" si="32"/>
        <v>0</v>
      </c>
      <c r="N181" s="113"/>
      <c r="O181" s="267">
        <f>SUM(O171:O180)</f>
        <v>0</v>
      </c>
      <c r="P181" s="267"/>
      <c r="Q181" s="113"/>
      <c r="R181" s="113"/>
    </row>
    <row r="182" spans="1:18" ht="15" customHeight="1">
      <c r="A182" s="239"/>
      <c r="B182" s="113"/>
      <c r="C182" s="205"/>
      <c r="D182" s="205"/>
      <c r="E182" s="205"/>
      <c r="F182" s="205"/>
      <c r="G182" s="205"/>
      <c r="H182" s="215"/>
      <c r="I182" s="215"/>
      <c r="J182" s="215"/>
      <c r="K182" s="113"/>
      <c r="L182" s="113"/>
      <c r="M182" s="113"/>
      <c r="N182" s="113"/>
      <c r="O182" s="267"/>
      <c r="P182" s="267"/>
      <c r="Q182" s="113"/>
      <c r="R182" s="113"/>
    </row>
    <row r="184" spans="1:18">
      <c r="A184" s="244"/>
      <c r="B184" s="17"/>
      <c r="H184" s="17"/>
      <c r="I184" s="17"/>
      <c r="J184" s="17"/>
      <c r="K184" s="17"/>
      <c r="L184" s="17"/>
      <c r="M184" s="17"/>
      <c r="N184" s="17"/>
      <c r="O184" s="271"/>
      <c r="P184" s="271"/>
      <c r="Q184" s="17"/>
    </row>
    <row r="185" spans="1:18">
      <c r="A185" s="244"/>
      <c r="B185" s="17"/>
      <c r="H185" s="17"/>
      <c r="I185" s="17"/>
      <c r="J185" s="17"/>
      <c r="K185" s="17"/>
      <c r="L185" s="17"/>
      <c r="M185" s="17"/>
      <c r="N185" s="17"/>
      <c r="O185" s="271"/>
      <c r="P185" s="271"/>
      <c r="Q185" s="17"/>
    </row>
    <row r="186" spans="1:18">
      <c r="A186" s="244"/>
      <c r="B186" s="17"/>
      <c r="H186" s="17"/>
      <c r="I186" s="17"/>
      <c r="J186" s="17"/>
      <c r="K186" s="17"/>
      <c r="L186" s="17"/>
      <c r="M186" s="17"/>
      <c r="N186" s="17"/>
      <c r="O186" s="271"/>
      <c r="P186" s="271"/>
      <c r="Q186" s="17"/>
    </row>
    <row r="187" spans="1:18">
      <c r="A187" s="244"/>
      <c r="B187" s="17"/>
      <c r="H187" s="17"/>
      <c r="I187" s="17"/>
      <c r="J187" s="17"/>
      <c r="K187" s="17"/>
      <c r="L187" s="17"/>
      <c r="M187" s="17"/>
      <c r="N187" s="17"/>
      <c r="O187" s="271"/>
      <c r="P187" s="271"/>
      <c r="Q187" s="17"/>
    </row>
    <row r="188" spans="1:18">
      <c r="A188" s="244"/>
      <c r="B188" s="17"/>
      <c r="H188" s="17"/>
      <c r="I188" s="17"/>
      <c r="J188" s="17"/>
      <c r="K188" s="17"/>
      <c r="L188" s="17"/>
      <c r="M188" s="17"/>
      <c r="N188" s="17"/>
      <c r="O188" s="271"/>
      <c r="P188" s="271"/>
      <c r="Q188" s="17"/>
    </row>
    <row r="189" spans="1:18">
      <c r="A189" s="244"/>
      <c r="B189" s="17"/>
      <c r="H189" s="17"/>
      <c r="I189" s="17"/>
      <c r="J189" s="17"/>
      <c r="K189" s="17"/>
      <c r="L189" s="17"/>
      <c r="M189" s="17"/>
      <c r="N189" s="17"/>
      <c r="O189" s="271"/>
      <c r="P189" s="271"/>
      <c r="Q189" s="17"/>
    </row>
    <row r="190" spans="1:18">
      <c r="A190" s="244"/>
      <c r="B190" s="17"/>
      <c r="H190" s="17"/>
      <c r="I190" s="17"/>
      <c r="J190" s="17"/>
      <c r="K190" s="17"/>
      <c r="L190" s="17"/>
      <c r="M190" s="17"/>
      <c r="N190" s="17"/>
      <c r="O190" s="271"/>
      <c r="P190" s="271"/>
      <c r="Q190" s="17"/>
    </row>
    <row r="191" spans="1:18">
      <c r="A191" s="244"/>
      <c r="B191" s="17"/>
      <c r="H191" s="17"/>
      <c r="I191" s="17"/>
      <c r="J191" s="17"/>
      <c r="K191" s="17"/>
      <c r="L191" s="17"/>
      <c r="M191" s="17"/>
      <c r="N191" s="17"/>
      <c r="O191" s="271"/>
      <c r="P191" s="271"/>
      <c r="Q191" s="17"/>
    </row>
    <row r="192" spans="1:18">
      <c r="A192" s="244"/>
      <c r="B192" s="17"/>
      <c r="H192" s="17"/>
      <c r="I192" s="17"/>
      <c r="J192" s="17"/>
      <c r="K192" s="17"/>
      <c r="L192" s="17"/>
      <c r="M192" s="17"/>
      <c r="N192" s="17"/>
      <c r="O192" s="271"/>
      <c r="P192" s="271"/>
      <c r="Q192" s="17"/>
    </row>
    <row r="193" spans="1:16" s="17" customFormat="1">
      <c r="A193" s="244"/>
      <c r="O193" s="271"/>
      <c r="P193" s="271"/>
    </row>
    <row r="194" spans="1:16" s="17" customFormat="1">
      <c r="A194" s="244"/>
      <c r="O194" s="271"/>
      <c r="P194" s="271"/>
    </row>
    <row r="195" spans="1:16" s="17" customFormat="1">
      <c r="A195" s="244"/>
      <c r="O195" s="271"/>
      <c r="P195" s="271"/>
    </row>
    <row r="196" spans="1:16" s="17" customFormat="1">
      <c r="A196" s="244"/>
      <c r="O196" s="271"/>
      <c r="P196" s="271"/>
    </row>
    <row r="197" spans="1:16" s="17" customFormat="1">
      <c r="A197" s="244"/>
      <c r="O197" s="271"/>
      <c r="P197" s="271"/>
    </row>
    <row r="198" spans="1:16" s="17" customFormat="1">
      <c r="A198" s="244"/>
      <c r="O198" s="271"/>
      <c r="P198" s="271"/>
    </row>
    <row r="199" spans="1:16" s="17" customFormat="1">
      <c r="A199" s="244"/>
      <c r="O199" s="271"/>
      <c r="P199" s="271"/>
    </row>
    <row r="200" spans="1:16" s="17" customFormat="1">
      <c r="A200" s="244"/>
      <c r="O200" s="271"/>
      <c r="P200" s="271"/>
    </row>
    <row r="201" spans="1:16" s="17" customFormat="1">
      <c r="A201" s="244"/>
      <c r="O201" s="271"/>
      <c r="P201" s="271"/>
    </row>
    <row r="202" spans="1:16" s="17" customFormat="1">
      <c r="A202" s="244"/>
      <c r="O202" s="271"/>
      <c r="P202" s="271"/>
    </row>
    <row r="203" spans="1:16" s="17" customFormat="1">
      <c r="A203" s="244"/>
      <c r="O203" s="271"/>
      <c r="P203" s="271"/>
    </row>
    <row r="204" spans="1:16" s="17" customFormat="1">
      <c r="A204" s="244"/>
      <c r="O204" s="271"/>
      <c r="P204" s="271"/>
    </row>
    <row r="205" spans="1:16" s="17" customFormat="1">
      <c r="A205" s="244"/>
      <c r="O205" s="271"/>
      <c r="P205" s="271"/>
    </row>
    <row r="206" spans="1:16" s="17" customFormat="1">
      <c r="A206" s="244"/>
      <c r="O206" s="271"/>
      <c r="P206" s="271"/>
    </row>
    <row r="207" spans="1:16" s="17" customFormat="1">
      <c r="A207" s="244"/>
      <c r="O207" s="271"/>
      <c r="P207" s="271"/>
    </row>
    <row r="208" spans="1:16" s="17" customFormat="1">
      <c r="A208" s="244"/>
      <c r="O208" s="271"/>
      <c r="P208" s="271"/>
    </row>
    <row r="209" spans="1:16" s="17" customFormat="1">
      <c r="A209" s="244"/>
      <c r="O209" s="271"/>
      <c r="P209" s="271"/>
    </row>
    <row r="210" spans="1:16" s="17" customFormat="1">
      <c r="A210" s="244"/>
      <c r="O210" s="271"/>
      <c r="P210" s="271"/>
    </row>
    <row r="211" spans="1:16" s="17" customFormat="1">
      <c r="A211" s="244"/>
      <c r="O211" s="271"/>
      <c r="P211" s="271"/>
    </row>
    <row r="212" spans="1:16" s="17" customFormat="1">
      <c r="A212" s="244"/>
      <c r="O212" s="271"/>
      <c r="P212" s="271"/>
    </row>
    <row r="213" spans="1:16" s="17" customFormat="1">
      <c r="A213" s="244"/>
      <c r="O213" s="271"/>
      <c r="P213" s="271"/>
    </row>
    <row r="214" spans="1:16" s="17" customFormat="1">
      <c r="A214" s="244"/>
      <c r="O214" s="271"/>
      <c r="P214" s="271"/>
    </row>
    <row r="215" spans="1:16" s="17" customFormat="1">
      <c r="A215" s="244"/>
      <c r="O215" s="271"/>
      <c r="P215" s="271"/>
    </row>
    <row r="216" spans="1:16" s="17" customFormat="1">
      <c r="A216" s="244"/>
      <c r="O216" s="271"/>
      <c r="P216" s="271"/>
    </row>
    <row r="217" spans="1:16" s="17" customFormat="1">
      <c r="A217" s="244"/>
      <c r="O217" s="271"/>
      <c r="P217" s="271"/>
    </row>
    <row r="218" spans="1:16" s="17" customFormat="1">
      <c r="A218" s="244"/>
      <c r="O218" s="271"/>
      <c r="P218" s="271"/>
    </row>
    <row r="219" spans="1:16" s="17" customFormat="1">
      <c r="A219" s="244"/>
      <c r="O219" s="271"/>
      <c r="P219" s="271"/>
    </row>
    <row r="220" spans="1:16" s="17" customFormat="1">
      <c r="A220" s="244"/>
      <c r="O220" s="271"/>
      <c r="P220" s="271"/>
    </row>
    <row r="221" spans="1:16" s="17" customFormat="1">
      <c r="A221" s="244"/>
      <c r="O221" s="271"/>
      <c r="P221" s="271"/>
    </row>
    <row r="222" spans="1:16" s="17" customFormat="1">
      <c r="A222" s="244"/>
      <c r="O222" s="271"/>
      <c r="P222" s="271"/>
    </row>
    <row r="223" spans="1:16" s="17" customFormat="1">
      <c r="A223" s="244"/>
      <c r="O223" s="271"/>
      <c r="P223" s="271"/>
    </row>
    <row r="224" spans="1:16" s="17" customFormat="1">
      <c r="A224" s="244"/>
      <c r="O224" s="271"/>
      <c r="P224" s="271"/>
    </row>
    <row r="225" spans="1:16" s="17" customFormat="1">
      <c r="A225" s="244"/>
      <c r="O225" s="271"/>
      <c r="P225" s="271"/>
    </row>
    <row r="226" spans="1:16" s="17" customFormat="1">
      <c r="A226" s="244"/>
      <c r="O226" s="271"/>
      <c r="P226" s="271"/>
    </row>
    <row r="227" spans="1:16" s="17" customFormat="1">
      <c r="A227" s="244"/>
      <c r="O227" s="271"/>
      <c r="P227" s="271"/>
    </row>
    <row r="228" spans="1:16" s="17" customFormat="1">
      <c r="A228" s="244"/>
      <c r="O228" s="271"/>
      <c r="P228" s="271"/>
    </row>
    <row r="229" spans="1:16" s="17" customFormat="1">
      <c r="A229" s="244"/>
      <c r="O229" s="271"/>
      <c r="P229" s="271"/>
    </row>
    <row r="230" spans="1:16" s="17" customFormat="1">
      <c r="A230" s="244"/>
      <c r="O230" s="271"/>
      <c r="P230" s="271"/>
    </row>
    <row r="231" spans="1:16" s="17" customFormat="1">
      <c r="A231" s="244"/>
      <c r="O231" s="271"/>
      <c r="P231" s="271"/>
    </row>
    <row r="232" spans="1:16" s="17" customFormat="1">
      <c r="A232" s="244"/>
      <c r="O232" s="271"/>
      <c r="P232" s="271"/>
    </row>
    <row r="233" spans="1:16" s="17" customFormat="1">
      <c r="A233" s="244"/>
      <c r="O233" s="271"/>
      <c r="P233" s="271"/>
    </row>
    <row r="234" spans="1:16" s="17" customFormat="1">
      <c r="A234" s="244"/>
      <c r="O234" s="271"/>
      <c r="P234" s="271"/>
    </row>
    <row r="235" spans="1:16" s="17" customFormat="1">
      <c r="A235" s="244"/>
      <c r="O235" s="271"/>
      <c r="P235" s="271"/>
    </row>
    <row r="236" spans="1:16" s="17" customFormat="1">
      <c r="A236" s="244"/>
      <c r="O236" s="271"/>
      <c r="P236" s="271"/>
    </row>
    <row r="237" spans="1:16" s="17" customFormat="1">
      <c r="A237" s="244"/>
      <c r="O237" s="271"/>
      <c r="P237" s="271"/>
    </row>
    <row r="238" spans="1:16" s="17" customFormat="1">
      <c r="A238" s="244"/>
      <c r="O238" s="271"/>
      <c r="P238" s="271"/>
    </row>
    <row r="239" spans="1:16" s="17" customFormat="1">
      <c r="A239" s="244"/>
      <c r="O239" s="271"/>
      <c r="P239" s="271"/>
    </row>
    <row r="240" spans="1:16" s="17" customFormat="1">
      <c r="A240" s="244"/>
      <c r="O240" s="271"/>
      <c r="P240" s="271"/>
    </row>
    <row r="241" spans="1:16" s="17" customFormat="1">
      <c r="A241" s="244"/>
      <c r="O241" s="271"/>
      <c r="P241" s="271"/>
    </row>
    <row r="242" spans="1:16" s="17" customFormat="1">
      <c r="A242" s="244"/>
      <c r="O242" s="271"/>
      <c r="P242" s="271"/>
    </row>
    <row r="243" spans="1:16" s="17" customFormat="1">
      <c r="A243" s="244"/>
      <c r="O243" s="271"/>
      <c r="P243" s="271"/>
    </row>
  </sheetData>
  <mergeCells count="14">
    <mergeCell ref="G169:M169"/>
    <mergeCell ref="G101:M101"/>
    <mergeCell ref="G118:M118"/>
    <mergeCell ref="B2:P3"/>
    <mergeCell ref="B5:O5"/>
    <mergeCell ref="B7:O7"/>
    <mergeCell ref="G84:M84"/>
    <mergeCell ref="G33:M33"/>
    <mergeCell ref="G50:M50"/>
    <mergeCell ref="G135:M135"/>
    <mergeCell ref="G152:M152"/>
    <mergeCell ref="G67:M67"/>
    <mergeCell ref="B8:O8"/>
    <mergeCell ref="G16:M16"/>
  </mergeCells>
  <pageMargins left="0.7" right="0.7" top="0.75" bottom="0.75" header="0.3" footer="0.3"/>
  <pageSetup paperSize="9" scale="44" fitToHeight="0" orientation="portrait" r:id="rId1"/>
  <headerFooter>
    <oddHeader>&amp;C&amp;"Calibri"&amp;10&amp;K000000 IN CONFIDENCE&amp;1#_x000D_</oddHeader>
    <oddFooter>&amp;C_x000D_&amp;1#&amp;"Calibri"&amp;10&amp;K000000 IN CONFIDENCE</oddFooter>
  </headerFooter>
  <rowBreaks count="1" manualBreakCount="1">
    <brk id="96" max="13" man="1"/>
  </rowBreaks>
  <ignoredErrors>
    <ignoredError sqref="G86:H95 G171:L180 O171:O180"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a96ef04-aa34-4189-a720-17bd0c6c30fd" ContentTypeId="0x010100FE3B0EADF4F0FD4B8BA4BFFA70ABFC22" PreviousValue="false"/>
</file>

<file path=customXml/item2.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XYM3HSXCN6TQ-346187183-164</_dlc_DocId>
    <_dlc_DocIdUrl xmlns="11fb6a34-6e60-43a8-9570-c7d9a80802da">
      <Url>https://rbnzgovt.sharepoint.com/sites/Policy-DepositTakers/_layouts/15/DocIdRedir.aspx?ID=XYM3HSXCN6TQ-346187183-164</Url>
      <Description>XYM3HSXCN6TQ-346187183-164</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D7BFEEE-F7D3-42C4-9459-6A25360722E6}">
  <ds:schemaRefs>
    <ds:schemaRef ds:uri="Microsoft.SharePoint.Taxonomy.ContentTypeSync"/>
  </ds:schemaRefs>
</ds:datastoreItem>
</file>

<file path=customXml/itemProps2.xml><?xml version="1.0" encoding="utf-8"?>
<ds:datastoreItem xmlns:ds="http://schemas.openxmlformats.org/officeDocument/2006/customXml" ds:itemID="{C93907BE-8E2B-494A-9C8D-716ED844AB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B92577-19B2-4D1C-81C7-EEF8BB58E884}">
  <ds:schemaRefs>
    <ds:schemaRef ds:uri="http://purl.org/dc/terms/"/>
    <ds:schemaRef ds:uri="http://purl.org/dc/elements/1.1/"/>
    <ds:schemaRef ds:uri="http://purl.org/dc/dcmitype/"/>
    <ds:schemaRef ds:uri="http://www.w3.org/XML/1998/namespace"/>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3e20cdc3-34b8-4237-be7d-b065496a0572"/>
    <ds:schemaRef ds:uri="11fb6a34-6e60-43a8-9570-c7d9a80802da"/>
    <ds:schemaRef ds:uri="bf8c6de0-13ee-4e4a-9d64-2f3fbf66de3d"/>
  </ds:schemaRefs>
</ds:datastoreItem>
</file>

<file path=customXml/itemProps4.xml><?xml version="1.0" encoding="utf-8"?>
<ds:datastoreItem xmlns:ds="http://schemas.openxmlformats.org/officeDocument/2006/customXml" ds:itemID="{55460A7F-4602-4ABB-8261-07C56282CB92}">
  <ds:schemaRefs>
    <ds:schemaRef ds:uri="http://schemas.microsoft.com/sharepoint/v3/contenttype/forms"/>
  </ds:schemaRefs>
</ds:datastoreItem>
</file>

<file path=customXml/itemProps5.xml><?xml version="1.0" encoding="utf-8"?>
<ds:datastoreItem xmlns:ds="http://schemas.openxmlformats.org/officeDocument/2006/customXml" ds:itemID="{98EEDC45-4592-459C-BE12-5D7E00F0C90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Contacts</vt:lpstr>
      <vt:lpstr>Contents</vt:lpstr>
      <vt:lpstr>1 - Summary &amp; validation</vt:lpstr>
      <vt:lpstr>Monthly speed limit calc</vt:lpstr>
      <vt:lpstr>2 - TDTI totals</vt:lpstr>
      <vt:lpstr>3 - LTI totals</vt:lpstr>
      <vt:lpstr>4 - by BGI</vt:lpstr>
      <vt:lpstr>5 - by LVR</vt:lpstr>
      <vt:lpstr>6 - Income &amp; debt</vt:lpstr>
      <vt:lpstr>Sign-off</vt:lpstr>
      <vt:lpstr>Change Log</vt:lpstr>
      <vt:lpstr>ALF Admin</vt:lpstr>
      <vt:lpstr>List</vt:lpstr>
      <vt:lpstr>'1 - Summary &amp; validation'!Print_Area</vt:lpstr>
      <vt:lpstr>'2 - TDTI totals'!Print_Area</vt:lpstr>
      <vt:lpstr>'3 - LTI totals'!Print_Area</vt:lpstr>
      <vt:lpstr>'4 - by BGI'!Print_Area</vt:lpstr>
      <vt:lpstr>'5 - by LVR'!Print_Area</vt:lpstr>
      <vt:lpstr>'6 - Income &amp; debt'!Print_Area</vt:lpstr>
      <vt:lpstr>Contacts!Print_Area</vt:lpstr>
      <vt:lpstr>Contents!Print_Area</vt:lpstr>
      <vt:lpstr>'Monthly speed limit calc'!Print_Area</vt:lpstr>
      <vt:lpstr>'Sign-off'!Print_Area</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thorpc</dc:creator>
  <cp:keywords/>
  <dc:description/>
  <cp:lastModifiedBy>Daniel Snethlage</cp:lastModifiedBy>
  <cp:revision/>
  <dcterms:created xsi:type="dcterms:W3CDTF">2012-10-29T20:14:10Z</dcterms:created>
  <dcterms:modified xsi:type="dcterms:W3CDTF">2026-02-22T22:18:02Z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21370437</vt:lpwstr>
  </property>
  <property fmtid="{D5CDD505-2E9C-101B-9397-08002B2CF9AE}" pid="3" name="DocVersion">
    <vt:lpwstr>1.1</vt:lpwstr>
  </property>
  <property fmtid="{D5CDD505-2E9C-101B-9397-08002B2CF9AE}" pid="4" name="DocName">
    <vt:lpwstr>DTI-new-commitments-monthly V1.4 - rebrand 2023</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Brendan Donoghue</vt:lpwstr>
  </property>
  <property fmtid="{D5CDD505-2E9C-101B-9397-08002B2CF9AE}" pid="10" name="DocObjectType">
    <vt:lpwstr>rbnz_administration</vt:lpwstr>
  </property>
  <property fmtid="{D5CDD505-2E9C-101B-9397-08002B2CF9AE}" pid="11" name="DocCreated">
    <vt:lpwstr>5/07/2024 4:06:33 pm</vt:lpwstr>
  </property>
  <property fmtid="{D5CDD505-2E9C-101B-9397-08002B2CF9AE}" pid="12" name="DocModified">
    <vt:lpwstr>5/07/2024 4:06:33 pm</vt:lpwstr>
  </property>
  <property fmtid="{D5CDD505-2E9C-101B-9397-08002B2CF9AE}" pid="13" name="DocModifier">
    <vt:lpwstr>Brendan Donoghue</vt:lpwstr>
  </property>
  <property fmtid="{D5CDD505-2E9C-101B-9397-08002B2CF9AE}" pid="14" name="DocChronicleId">
    <vt:lpwstr>090000c380ad7fc5</vt:lpwstr>
  </property>
  <property fmtid="{D5CDD505-2E9C-101B-9397-08002B2CF9AE}" pid="15" name="DocFooter">
    <vt:lpwstr>DTI-new-commitments-monthly V1.4 - rebrand 2023
Ref #21370437 1.1</vt:lpwstr>
  </property>
  <property fmtid="{D5CDD505-2E9C-101B-9397-08002B2CF9AE}" pid="16" name="MSIP_Label_61204ef0-88f2-468b-8ccc-80ef20191258_Enabled">
    <vt:lpwstr>true</vt:lpwstr>
  </property>
  <property fmtid="{D5CDD505-2E9C-101B-9397-08002B2CF9AE}" pid="17" name="MSIP_Label_61204ef0-88f2-468b-8ccc-80ef20191258_SetDate">
    <vt:lpwstr>2025-07-29T23:02:35Z</vt:lpwstr>
  </property>
  <property fmtid="{D5CDD505-2E9C-101B-9397-08002B2CF9AE}" pid="18" name="MSIP_Label_61204ef0-88f2-468b-8ccc-80ef20191258_Method">
    <vt:lpwstr>Privileged</vt:lpwstr>
  </property>
  <property fmtid="{D5CDD505-2E9C-101B-9397-08002B2CF9AE}" pid="19" name="MSIP_Label_61204ef0-88f2-468b-8ccc-80ef20191258_Name">
    <vt:lpwstr>IN CONFIDENCE_00</vt:lpwstr>
  </property>
  <property fmtid="{D5CDD505-2E9C-101B-9397-08002B2CF9AE}" pid="20" name="MSIP_Label_61204ef0-88f2-468b-8ccc-80ef20191258_SiteId">
    <vt:lpwstr>ef09e631-f62d-48d5-8cdb-02f838550358</vt:lpwstr>
  </property>
  <property fmtid="{D5CDD505-2E9C-101B-9397-08002B2CF9AE}" pid="21" name="MSIP_Label_61204ef0-88f2-468b-8ccc-80ef20191258_ActionId">
    <vt:lpwstr>26f694eb-b844-45b3-aa38-f1b8d70db149</vt:lpwstr>
  </property>
  <property fmtid="{D5CDD505-2E9C-101B-9397-08002B2CF9AE}" pid="22" name="MSIP_Label_61204ef0-88f2-468b-8ccc-80ef20191258_ContentBits">
    <vt:lpwstr>3</vt:lpwstr>
  </property>
  <property fmtid="{D5CDD505-2E9C-101B-9397-08002B2CF9AE}" pid="23" name="MSIP_Label_61204ef0-88f2-468b-8ccc-80ef20191258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64ed23bc-4827-4601-aca5-efe0bf4b136e</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 Status">
    <vt:lpwstr/>
  </property>
  <property fmtid="{D5CDD505-2E9C-101B-9397-08002B2CF9AE}" pid="33" name="RBNZ_BusinessClassification">
    <vt:lpwstr/>
  </property>
  <property fmtid="{D5CDD505-2E9C-101B-9397-08002B2CF9AE}" pid="34" name="RBNZ_DCTM_OBJ_ID">
    <vt:lpwstr/>
  </property>
  <property fmtid="{D5CDD505-2E9C-101B-9397-08002B2CF9AE}" pid="35" name="Order">
    <vt:r8>1006900</vt:r8>
  </property>
  <property fmtid="{D5CDD505-2E9C-101B-9397-08002B2CF9AE}" pid="36" name="xd_ProgID">
    <vt:lpwstr/>
  </property>
  <property fmtid="{D5CDD505-2E9C-101B-9397-08002B2CF9AE}" pid="37" name="ComplianceAssetId">
    <vt:lpwstr/>
  </property>
  <property fmtid="{D5CDD505-2E9C-101B-9397-08002B2CF9AE}" pid="38" name="TemplateUrl">
    <vt:lpwstr/>
  </property>
  <property fmtid="{D5CDD505-2E9C-101B-9397-08002B2CF9AE}" pid="39" name="RBNZ_Sec_Classification">
    <vt:lpwstr/>
  </property>
  <property fmtid="{D5CDD505-2E9C-101B-9397-08002B2CF9AE}" pid="40" name="RBNZ_Original_Doc_Name">
    <vt:lpwstr/>
  </property>
  <property fmtid="{D5CDD505-2E9C-101B-9397-08002B2CF9AE}" pid="41" name="Parent_Folder_ID">
    <vt:lpwstr/>
  </property>
  <property fmtid="{D5CDD505-2E9C-101B-9397-08002B2CF9AE}" pid="42" name="_ExtendedDescription">
    <vt:lpwstr/>
  </property>
  <property fmtid="{D5CDD505-2E9C-101B-9397-08002B2CF9AE}" pid="43" name="TriggerFlowInfo">
    <vt:lpwstr/>
  </property>
  <property fmtid="{D5CDD505-2E9C-101B-9397-08002B2CF9AE}" pid="44" name="xd_Signature">
    <vt:bool>false</vt:bool>
  </property>
  <property fmtid="{D5CDD505-2E9C-101B-9397-08002B2CF9AE}" pid="45" name="RBNZ_DCTM_RBNZ_ID">
    <vt:lpwstr/>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